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<sst xmlns="http://schemas.openxmlformats.org/spreadsheetml/2006/main" count="74" uniqueCount="64">
  <si>
    <t>MO640</t>
  </si>
  <si>
    <t>Grades</t>
  </si>
  <si>
    <t>2015s1</t>
  </si>
  <si>
    <t>RA</t>
  </si>
  <si>
    <t>Name</t>
  </si>
  <si>
    <t>Group</t>
  </si>
  <si>
    <t>OE1</t>
  </si>
  <si>
    <t>OE2</t>
  </si>
  <si>
    <t>OE</t>
  </si>
  <si>
    <t>ME1</t>
  </si>
  <si>
    <t>ME2</t>
  </si>
  <si>
    <t>ME</t>
  </si>
  <si>
    <t>WS</t>
  </si>
  <si>
    <t>BUQ</t>
  </si>
  <si>
    <t>NSQ</t>
  </si>
  <si>
    <t>EB</t>
  </si>
  <si>
    <t>FG</t>
  </si>
  <si>
    <t>LG</t>
  </si>
  <si>
    <t>090761</t>
  </si>
  <si>
    <t>Cicero Silva Luiz Júnior</t>
  </si>
  <si>
    <t>A</t>
  </si>
  <si>
    <t>092735</t>
  </si>
  <si>
    <t>Rafael Soares Padilha</t>
  </si>
  <si>
    <t>120528</t>
  </si>
  <si>
    <t>Cristiano Borges Cardoso</t>
  </si>
  <si>
    <t>161789</t>
  </si>
  <si>
    <t>Leandro Tacioli</t>
  </si>
  <si>
    <t>163117</t>
  </si>
  <si>
    <t>Gustavo Henrique Czaikoski</t>
  </si>
  <si>
    <t>E</t>
  </si>
  <si>
    <t>163134</t>
  </si>
  <si>
    <t>Thiago Bilatto Coradi</t>
  </si>
  <si>
    <t>180068</t>
  </si>
  <si>
    <t>Shagalí Huanca Vargas</t>
  </si>
  <si>
    <t>180127</t>
  </si>
  <si>
    <t>Jéssica Akemi Matsuoka</t>
  </si>
  <si>
    <t>108268</t>
  </si>
  <si>
    <t>Wesley Ide</t>
  </si>
  <si>
    <t>Lucie Duval</t>
  </si>
  <si>
    <t>180126</t>
  </si>
  <si>
    <t>Guilherme de Mello Barsoti</t>
  </si>
  <si>
    <t>163128</t>
  </si>
  <si>
    <t>Juan Felipe Hernández Albarrecín</t>
  </si>
  <si>
    <t>161252</t>
  </si>
  <si>
    <t>Leandro José de Bortoli</t>
  </si>
  <si>
    <t>063245</t>
  </si>
  <si>
    <t>Miriam Hiramatsu Ito</t>
  </si>
  <si>
    <t>Vitor Rocha dos Santos</t>
  </si>
  <si>
    <t>161947</t>
  </si>
  <si>
    <t>Andrey Vitor Justo</t>
  </si>
  <si>
    <t>B</t>
  </si>
  <si>
    <t>082246</t>
  </si>
  <si>
    <t>Mario Mitsuo Akita</t>
  </si>
  <si>
    <t>092762</t>
  </si>
  <si>
    <t>Ramon Carvalho Maciel</t>
  </si>
  <si>
    <t>Rafael Ribeiro</t>
  </si>
  <si>
    <t>Luiz Antonio Cobos</t>
  </si>
  <si>
    <t>090743</t>
  </si>
  <si>
    <t>Celso Aimbiré Weffort Santos</t>
  </si>
  <si>
    <t>161341</t>
  </si>
  <si>
    <t>Maxence Ory</t>
  </si>
  <si>
    <t>180151</t>
  </si>
  <si>
    <t>Raphael Agostin Leite Cristofaro</t>
  </si>
  <si>
    <t>Red = Estimation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</si>
</sst>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joao\Documentos\unicamp\courses\mo640\2015s1\di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5">
          <cell r="CK5">
            <v>9.6</v>
          </cell>
          <cell r="CL5">
            <v>-0.1</v>
          </cell>
        </row>
        <row r="6">
          <cell r="CK6">
            <v>9.5</v>
          </cell>
          <cell r="CL6">
            <v>-0.1</v>
          </cell>
        </row>
        <row r="7">
          <cell r="CK7">
            <v>9.6</v>
          </cell>
          <cell r="CL7">
            <v>-0.5</v>
          </cell>
        </row>
        <row r="8">
          <cell r="CK8">
            <v>8.8</v>
          </cell>
          <cell r="CL8">
            <v>-0.1</v>
          </cell>
        </row>
        <row r="12">
          <cell r="CK12">
            <v>9.666666666666666</v>
          </cell>
          <cell r="CL12">
            <v>-0</v>
          </cell>
        </row>
        <row r="13">
          <cell r="CK13">
            <v>5.8</v>
          </cell>
          <cell r="CL13">
            <v>-0.4</v>
          </cell>
        </row>
        <row r="16">
          <cell r="CK16">
            <v>9.75</v>
          </cell>
          <cell r="CL16">
            <v>-0</v>
          </cell>
        </row>
        <row r="17">
          <cell r="CK17">
            <v>9.5</v>
          </cell>
          <cell r="CL17">
            <v>-0.4</v>
          </cell>
        </row>
        <row r="18">
          <cell r="CK18">
            <v>9.7</v>
          </cell>
          <cell r="CL18">
            <v>-0.1</v>
          </cell>
        </row>
        <row r="20">
          <cell r="CK20">
            <v>7.666666666666667</v>
          </cell>
          <cell r="CL20">
            <v>-0.4</v>
          </cell>
        </row>
        <row r="21">
          <cell r="CK21">
            <v>9.2</v>
          </cell>
          <cell r="CL21">
            <v>-0.1</v>
          </cell>
        </row>
        <row r="25">
          <cell r="CK25">
            <v>9.375</v>
          </cell>
          <cell r="CL25">
            <v>-0.7000000000000001</v>
          </cell>
        </row>
        <row r="26">
          <cell r="CK26">
            <v>5.9</v>
          </cell>
          <cell r="CL26">
            <v>-1.4000000000000001</v>
          </cell>
        </row>
        <row r="27">
          <cell r="CK27">
            <v>8.8</v>
          </cell>
          <cell r="CL27">
            <v>-0.4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P1" sqref="B1:P65536"/>
    </sheetView>
  </sheetViews>
  <sheetFormatPr defaultColWidth="11.421875" defaultRowHeight="12.75"/>
  <cols>
    <col min="1" max="1" width="11.57421875" style="0" customWidth="1"/>
    <col min="2" max="2" width="34.421875" style="0" customWidth="1"/>
    <col min="3" max="3" width="6.28125" style="1" customWidth="1"/>
    <col min="4" max="11" width="5.140625" style="1" customWidth="1"/>
    <col min="12" max="12" width="5.140625" style="2" customWidth="1"/>
    <col min="13" max="14" width="5.140625" style="1" customWidth="1"/>
    <col min="15" max="15" width="5.140625" style="2" customWidth="1"/>
    <col min="16" max="16" width="4.57421875" style="2" customWidth="1"/>
    <col min="17" max="16384" width="11.57421875" style="0" customWidth="1"/>
  </cols>
  <sheetData>
    <row r="1" spans="1:2" ht="18.75">
      <c r="A1" s="3" t="s">
        <v>0</v>
      </c>
      <c r="B1" s="3" t="s">
        <v>1</v>
      </c>
    </row>
    <row r="2" spans="1:2" ht="18.75">
      <c r="A2" s="4" t="s">
        <v>2</v>
      </c>
      <c r="B2" s="3"/>
    </row>
    <row r="4" spans="1:16" ht="14.25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7" t="s">
        <v>13</v>
      </c>
      <c r="M4" s="5" t="s">
        <v>14</v>
      </c>
      <c r="N4" s="5" t="s">
        <v>15</v>
      </c>
      <c r="O4" s="7" t="s">
        <v>16</v>
      </c>
      <c r="P4" s="7" t="s">
        <v>17</v>
      </c>
    </row>
    <row r="5" spans="1:16" ht="14.25">
      <c r="A5" s="8" t="s">
        <v>18</v>
      </c>
      <c r="B5" s="9" t="s">
        <v>19</v>
      </c>
      <c r="C5" s="10">
        <v>1</v>
      </c>
      <c r="D5" s="11">
        <v>8.7</v>
      </c>
      <c r="E5" s="11">
        <v>8.4</v>
      </c>
      <c r="F5" s="12">
        <f aca="true" t="shared" si="0" ref="F5:F13">(1/3)*D5+(2/3)*E5</f>
        <v>8.5</v>
      </c>
      <c r="G5" s="11">
        <v>7.5</v>
      </c>
      <c r="H5" s="12">
        <v>7.5</v>
      </c>
      <c r="I5" s="13">
        <f aca="true" t="shared" si="1" ref="I5:I27">(1/3)*G5+(2/3)*H5</f>
        <v>7.5</v>
      </c>
      <c r="J5" s="11">
        <f>'[1]Planilha1'!CK5</f>
        <v>9.6</v>
      </c>
      <c r="K5" s="10">
        <v>0.2</v>
      </c>
      <c r="L5" s="11">
        <v>0.2</v>
      </c>
      <c r="M5" s="11">
        <f>'[1]Planilha1'!CL5</f>
        <v>-0.1</v>
      </c>
      <c r="N5" s="10"/>
      <c r="O5" s="12">
        <f aca="true" t="shared" si="2" ref="O5:O8">0.6*F5+0.3*I5+0.1*J5+K5+L5+M5+N5</f>
        <v>8.610000000000001</v>
      </c>
      <c r="P5" s="12" t="s">
        <v>20</v>
      </c>
    </row>
    <row r="6" spans="1:16" ht="14.25">
      <c r="A6" s="8" t="s">
        <v>21</v>
      </c>
      <c r="B6" s="9" t="s">
        <v>22</v>
      </c>
      <c r="C6" s="10">
        <v>1</v>
      </c>
      <c r="D6" s="11">
        <v>8.1</v>
      </c>
      <c r="E6" s="11">
        <v>9.2</v>
      </c>
      <c r="F6" s="12">
        <f t="shared" si="0"/>
        <v>8.833333333333332</v>
      </c>
      <c r="G6" s="11">
        <v>7.5</v>
      </c>
      <c r="H6" s="12">
        <v>7.5</v>
      </c>
      <c r="I6" s="13">
        <f t="shared" si="1"/>
        <v>7.5</v>
      </c>
      <c r="J6" s="11">
        <f>'[1]Planilha1'!CK6</f>
        <v>9.5</v>
      </c>
      <c r="K6" s="10">
        <v>0.2</v>
      </c>
      <c r="L6" s="11">
        <v>0.8</v>
      </c>
      <c r="M6" s="11">
        <f>'[1]Planilha1'!CL6</f>
        <v>-0.1</v>
      </c>
      <c r="N6" s="10"/>
      <c r="O6" s="12">
        <f t="shared" si="2"/>
        <v>9.4</v>
      </c>
      <c r="P6" s="12">
        <f aca="true" t="shared" si="3" ref="P6:P8">IF(O6&gt;=8.75,"A",IF(O6&gt;8.25,"AB",IF(O6&gt;=7.25,"B",IF(O6&gt;6.75,"BC",IF(O6&gt;=5.75,"C",IF(O6&gt;5.25,"CD","D"))))))</f>
        <v>0</v>
      </c>
    </row>
    <row r="7" spans="1:16" ht="14.25">
      <c r="A7" s="8" t="s">
        <v>23</v>
      </c>
      <c r="B7" s="9" t="s">
        <v>24</v>
      </c>
      <c r="C7" s="10">
        <v>4</v>
      </c>
      <c r="D7" s="11">
        <v>4.6</v>
      </c>
      <c r="E7" s="11">
        <v>7.3</v>
      </c>
      <c r="F7" s="12">
        <f t="shared" si="0"/>
        <v>6.3999999999999995</v>
      </c>
      <c r="G7" s="11">
        <v>10</v>
      </c>
      <c r="H7" s="12">
        <v>7.5</v>
      </c>
      <c r="I7" s="13">
        <f t="shared" si="1"/>
        <v>8.333333333333332</v>
      </c>
      <c r="J7" s="11">
        <f>'[1]Planilha1'!CK7</f>
        <v>9.6</v>
      </c>
      <c r="K7" s="10">
        <v>0.2</v>
      </c>
      <c r="L7" s="11">
        <v>0.8</v>
      </c>
      <c r="M7" s="11">
        <f>'[1]Planilha1'!CL7</f>
        <v>-0.5</v>
      </c>
      <c r="N7" s="10"/>
      <c r="O7" s="12">
        <f t="shared" si="2"/>
        <v>7.800000000000001</v>
      </c>
      <c r="P7" s="12">
        <f t="shared" si="3"/>
        <v>0</v>
      </c>
    </row>
    <row r="8" spans="1:16" ht="14.25">
      <c r="A8" s="8" t="s">
        <v>25</v>
      </c>
      <c r="B8" s="9" t="s">
        <v>26</v>
      </c>
      <c r="C8" s="10">
        <v>4</v>
      </c>
      <c r="D8" s="11">
        <v>4.3</v>
      </c>
      <c r="E8" s="11">
        <v>8.1</v>
      </c>
      <c r="F8" s="12">
        <f t="shared" si="0"/>
        <v>6.833333333333332</v>
      </c>
      <c r="G8" s="11">
        <v>7.5</v>
      </c>
      <c r="H8" s="12">
        <v>10</v>
      </c>
      <c r="I8" s="13">
        <f t="shared" si="1"/>
        <v>9.166666666666666</v>
      </c>
      <c r="J8" s="11">
        <f>'[1]Planilha1'!CK8</f>
        <v>8.8</v>
      </c>
      <c r="K8" s="10">
        <v>0.6000000000000001</v>
      </c>
      <c r="L8" s="11">
        <v>0.7</v>
      </c>
      <c r="M8" s="11">
        <f>'[1]Planilha1'!CL8</f>
        <v>-0.1</v>
      </c>
      <c r="N8" s="10"/>
      <c r="O8" s="12">
        <f t="shared" si="2"/>
        <v>8.93</v>
      </c>
      <c r="P8" s="12">
        <f t="shared" si="3"/>
        <v>0</v>
      </c>
    </row>
    <row r="9" spans="1:16" s="17" customFormat="1" ht="14.25">
      <c r="A9" s="14" t="s">
        <v>27</v>
      </c>
      <c r="B9" s="15" t="s">
        <v>28</v>
      </c>
      <c r="C9" s="14"/>
      <c r="D9" s="16"/>
      <c r="E9" s="11"/>
      <c r="F9" s="16">
        <f t="shared" si="0"/>
        <v>0</v>
      </c>
      <c r="G9" s="16"/>
      <c r="H9" s="16"/>
      <c r="I9" s="14">
        <f t="shared" si="1"/>
        <v>0</v>
      </c>
      <c r="J9" s="11">
        <f>'[1]Planilha1'!CK9</f>
        <v>0</v>
      </c>
      <c r="K9" s="14"/>
      <c r="L9" s="16"/>
      <c r="M9" s="11">
        <f>'[1]Planilha1'!CL9</f>
        <v>0</v>
      </c>
      <c r="N9" s="14"/>
      <c r="O9" s="16">
        <v>0</v>
      </c>
      <c r="P9" s="16" t="s">
        <v>29</v>
      </c>
    </row>
    <row r="10" spans="1:16" s="17" customFormat="1" ht="14.25">
      <c r="A10" s="14" t="s">
        <v>30</v>
      </c>
      <c r="B10" s="15" t="s">
        <v>31</v>
      </c>
      <c r="C10" s="14"/>
      <c r="D10" s="16"/>
      <c r="E10" s="11"/>
      <c r="F10" s="16">
        <f t="shared" si="0"/>
        <v>0</v>
      </c>
      <c r="G10" s="16"/>
      <c r="H10" s="16"/>
      <c r="I10" s="14">
        <f t="shared" si="1"/>
        <v>0</v>
      </c>
      <c r="J10" s="11">
        <f>'[1]Planilha1'!CK10</f>
        <v>0</v>
      </c>
      <c r="K10" s="14"/>
      <c r="L10" s="16"/>
      <c r="M10" s="11">
        <f>'[1]Planilha1'!CL10</f>
        <v>0</v>
      </c>
      <c r="N10" s="14"/>
      <c r="O10" s="16">
        <v>0</v>
      </c>
      <c r="P10" s="16" t="s">
        <v>29</v>
      </c>
    </row>
    <row r="11" spans="1:16" s="17" customFormat="1" ht="14.25">
      <c r="A11" s="14" t="s">
        <v>32</v>
      </c>
      <c r="B11" s="15" t="s">
        <v>33</v>
      </c>
      <c r="C11" s="14">
        <v>5</v>
      </c>
      <c r="D11" s="16">
        <v>4.7</v>
      </c>
      <c r="E11" s="11"/>
      <c r="F11" s="16">
        <f t="shared" si="0"/>
        <v>1.5666666666666667</v>
      </c>
      <c r="G11" s="16"/>
      <c r="H11" s="16"/>
      <c r="I11" s="14">
        <f t="shared" si="1"/>
        <v>0</v>
      </c>
      <c r="J11" s="11">
        <f>'[1]Planilha1'!CK11</f>
        <v>0</v>
      </c>
      <c r="K11" s="14"/>
      <c r="L11" s="16">
        <v>0.30000000000000004</v>
      </c>
      <c r="M11" s="11">
        <f>'[1]Planilha1'!CL11</f>
        <v>0</v>
      </c>
      <c r="N11" s="14"/>
      <c r="O11" s="16">
        <v>0</v>
      </c>
      <c r="P11" s="16" t="s">
        <v>29</v>
      </c>
    </row>
    <row r="12" spans="1:16" ht="14.25">
      <c r="A12" s="8" t="s">
        <v>34</v>
      </c>
      <c r="B12" s="9" t="s">
        <v>35</v>
      </c>
      <c r="C12" s="10">
        <v>5</v>
      </c>
      <c r="D12" s="11">
        <v>9.1</v>
      </c>
      <c r="E12" s="11">
        <v>6.6</v>
      </c>
      <c r="F12" s="12">
        <f t="shared" si="0"/>
        <v>7.433333333333333</v>
      </c>
      <c r="G12" s="11">
        <v>7.5</v>
      </c>
      <c r="H12" s="12">
        <v>10</v>
      </c>
      <c r="I12" s="13">
        <f t="shared" si="1"/>
        <v>9.166666666666666</v>
      </c>
      <c r="J12" s="11">
        <f>'[1]Planilha1'!CK12</f>
        <v>9.666666666666666</v>
      </c>
      <c r="K12" s="10">
        <v>0.5</v>
      </c>
      <c r="L12" s="11">
        <v>0.6000000000000001</v>
      </c>
      <c r="M12" s="11">
        <f>'[1]Planilha1'!CL12</f>
        <v>0</v>
      </c>
      <c r="N12" s="10"/>
      <c r="O12" s="12">
        <f aca="true" t="shared" si="4" ref="O12:O13">0.6*F12+0.3*I12+0.1*J12+K12+L12+M12+N12</f>
        <v>9.276666666666667</v>
      </c>
      <c r="P12" s="12">
        <f aca="true" t="shared" si="5" ref="P12:P13">IF(O12&gt;=8.75,"A",IF(O12&gt;8.25,"AB",IF(O12&gt;=7.25,"B",IF(O12&gt;6.75,"BC",IF(O12&gt;=5.75,"C",IF(O12&gt;5.25,"CD","D"))))))</f>
        <v>0</v>
      </c>
    </row>
    <row r="13" spans="1:16" ht="14.25">
      <c r="A13" s="8" t="s">
        <v>36</v>
      </c>
      <c r="B13" s="9" t="s">
        <v>37</v>
      </c>
      <c r="C13" s="10">
        <v>2</v>
      </c>
      <c r="D13" s="11">
        <v>5.3</v>
      </c>
      <c r="E13" s="11">
        <v>4.5</v>
      </c>
      <c r="F13" s="12">
        <f t="shared" si="0"/>
        <v>4.766666666666667</v>
      </c>
      <c r="G13" s="11">
        <v>5</v>
      </c>
      <c r="H13" s="12">
        <v>10</v>
      </c>
      <c r="I13" s="13">
        <f t="shared" si="1"/>
        <v>8.333333333333332</v>
      </c>
      <c r="J13" s="11">
        <f>'[1]Planilha1'!CK13</f>
        <v>5.8</v>
      </c>
      <c r="K13" s="10">
        <v>0.1</v>
      </c>
      <c r="L13" s="11">
        <v>0.30000000000000004</v>
      </c>
      <c r="M13" s="11">
        <f>'[1]Planilha1'!CL13</f>
        <v>-0.4</v>
      </c>
      <c r="N13" s="10"/>
      <c r="O13" s="12">
        <f t="shared" si="4"/>
        <v>5.9399999999999995</v>
      </c>
      <c r="P13" s="12">
        <f t="shared" si="5"/>
        <v>0</v>
      </c>
    </row>
    <row r="14" spans="1:16" ht="14.25">
      <c r="A14" s="14"/>
      <c r="B14" s="15" t="s">
        <v>38</v>
      </c>
      <c r="C14" s="10"/>
      <c r="D14" s="11"/>
      <c r="E14" s="11"/>
      <c r="F14" s="12"/>
      <c r="G14" s="11"/>
      <c r="H14" s="12"/>
      <c r="I14" s="8">
        <f t="shared" si="1"/>
        <v>0</v>
      </c>
      <c r="J14" s="11">
        <f>'[1]Planilha1'!CK14</f>
        <v>0</v>
      </c>
      <c r="K14" s="10"/>
      <c r="L14" s="11"/>
      <c r="M14" s="11">
        <f>'[1]Planilha1'!CL14</f>
        <v>0</v>
      </c>
      <c r="N14" s="10"/>
      <c r="O14" s="12">
        <v>0</v>
      </c>
      <c r="P14" s="12" t="s">
        <v>29</v>
      </c>
    </row>
    <row r="15" spans="1:16" ht="14.25">
      <c r="A15" s="8" t="s">
        <v>39</v>
      </c>
      <c r="B15" s="9" t="s">
        <v>40</v>
      </c>
      <c r="C15" s="10">
        <v>5</v>
      </c>
      <c r="D15" s="11">
        <v>0</v>
      </c>
      <c r="E15" s="11"/>
      <c r="F15" s="12">
        <f aca="true" t="shared" si="6" ref="F15:F27">(1/3)*D15+(2/3)*E15</f>
        <v>0</v>
      </c>
      <c r="G15" s="11">
        <v>7.5</v>
      </c>
      <c r="H15" s="12"/>
      <c r="I15" s="8">
        <f t="shared" si="1"/>
        <v>2.5</v>
      </c>
      <c r="J15" s="11">
        <f>'[1]Planilha1'!CK15</f>
        <v>0</v>
      </c>
      <c r="K15" s="10">
        <v>0.2</v>
      </c>
      <c r="L15" s="11">
        <v>0.2</v>
      </c>
      <c r="M15" s="11">
        <f>'[1]Planilha1'!CL15</f>
        <v>0</v>
      </c>
      <c r="N15" s="10"/>
      <c r="O15" s="12">
        <v>0</v>
      </c>
      <c r="P15" s="12" t="s">
        <v>29</v>
      </c>
    </row>
    <row r="16" spans="1:16" ht="14.25">
      <c r="A16" s="8" t="s">
        <v>41</v>
      </c>
      <c r="B16" s="9" t="s">
        <v>42</v>
      </c>
      <c r="C16" s="10">
        <v>4</v>
      </c>
      <c r="D16" s="11">
        <v>6</v>
      </c>
      <c r="E16" s="11">
        <v>9.8</v>
      </c>
      <c r="F16" s="12">
        <f t="shared" si="6"/>
        <v>8.533333333333333</v>
      </c>
      <c r="G16" s="11">
        <v>7.5</v>
      </c>
      <c r="H16" s="12">
        <v>10</v>
      </c>
      <c r="I16" s="13">
        <f t="shared" si="1"/>
        <v>9.166666666666666</v>
      </c>
      <c r="J16" s="11">
        <f>'[1]Planilha1'!CK16</f>
        <v>9.75</v>
      </c>
      <c r="K16" s="10">
        <v>0.1</v>
      </c>
      <c r="L16" s="11">
        <v>0.7</v>
      </c>
      <c r="M16" s="11">
        <f>'[1]Planilha1'!CL16</f>
        <v>0</v>
      </c>
      <c r="N16" s="10"/>
      <c r="O16" s="12">
        <f aca="true" t="shared" si="7" ref="O16:O18">0.6*F16+0.3*I16+0.1*J16+K16+L16+M16+N16</f>
        <v>9.645</v>
      </c>
      <c r="P16" s="12">
        <f aca="true" t="shared" si="8" ref="P16:P18">IF(O16&gt;=8.75,"A",IF(O16&gt;8.25,"AB",IF(O16&gt;=7.25,"B",IF(O16&gt;6.75,"BC",IF(O16&gt;=5.75,"C",IF(O16&gt;5.25,"CD","D"))))))</f>
        <v>0</v>
      </c>
    </row>
    <row r="17" spans="1:16" ht="14.25">
      <c r="A17" s="8" t="s">
        <v>43</v>
      </c>
      <c r="B17" s="9" t="s">
        <v>44</v>
      </c>
      <c r="C17" s="10">
        <v>4</v>
      </c>
      <c r="D17" s="11">
        <v>8.2</v>
      </c>
      <c r="E17" s="11">
        <v>9</v>
      </c>
      <c r="F17" s="12">
        <f t="shared" si="6"/>
        <v>8.733333333333333</v>
      </c>
      <c r="G17" s="11">
        <v>10</v>
      </c>
      <c r="H17" s="12">
        <v>10</v>
      </c>
      <c r="I17" s="13">
        <f t="shared" si="1"/>
        <v>10</v>
      </c>
      <c r="J17" s="11">
        <f>'[1]Planilha1'!CK17</f>
        <v>9.5</v>
      </c>
      <c r="K17" s="10">
        <v>0.5</v>
      </c>
      <c r="L17" s="11">
        <v>0.7</v>
      </c>
      <c r="M17" s="11">
        <f>'[1]Planilha1'!CL17</f>
        <v>-0.4</v>
      </c>
      <c r="N17" s="10"/>
      <c r="O17" s="12">
        <f t="shared" si="7"/>
        <v>9.989999999999998</v>
      </c>
      <c r="P17" s="12">
        <f t="shared" si="8"/>
        <v>0</v>
      </c>
    </row>
    <row r="18" spans="1:16" ht="14.25">
      <c r="A18" s="8" t="s">
        <v>45</v>
      </c>
      <c r="B18" s="9" t="s">
        <v>46</v>
      </c>
      <c r="C18" s="10">
        <v>3</v>
      </c>
      <c r="D18" s="11">
        <v>9</v>
      </c>
      <c r="E18" s="11">
        <v>7.5</v>
      </c>
      <c r="F18" s="12">
        <f t="shared" si="6"/>
        <v>8</v>
      </c>
      <c r="G18" s="11">
        <v>7.5</v>
      </c>
      <c r="H18" s="12">
        <v>7.5</v>
      </c>
      <c r="I18" s="13">
        <f t="shared" si="1"/>
        <v>7.5</v>
      </c>
      <c r="J18" s="11">
        <f>'[1]Planilha1'!CK18</f>
        <v>9.7</v>
      </c>
      <c r="K18" s="10">
        <v>0.5</v>
      </c>
      <c r="L18" s="11">
        <v>1.1</v>
      </c>
      <c r="M18" s="11">
        <f>'[1]Planilha1'!CL18</f>
        <v>-0.1</v>
      </c>
      <c r="N18" s="10"/>
      <c r="O18" s="12">
        <f t="shared" si="7"/>
        <v>9.520000000000001</v>
      </c>
      <c r="P18" s="12">
        <f t="shared" si="8"/>
        <v>0</v>
      </c>
    </row>
    <row r="19" spans="1:16" s="17" customFormat="1" ht="14.25">
      <c r="A19" s="14"/>
      <c r="B19" s="15" t="s">
        <v>47</v>
      </c>
      <c r="C19" s="14">
        <v>2</v>
      </c>
      <c r="D19" s="16"/>
      <c r="E19" s="11"/>
      <c r="F19" s="16">
        <f t="shared" si="6"/>
        <v>0</v>
      </c>
      <c r="G19" s="16"/>
      <c r="H19" s="16"/>
      <c r="I19" s="14">
        <f t="shared" si="1"/>
        <v>0</v>
      </c>
      <c r="J19" s="11">
        <f>'[1]Planilha1'!CK19</f>
        <v>0</v>
      </c>
      <c r="K19" s="14"/>
      <c r="L19" s="16"/>
      <c r="M19" s="11">
        <f>'[1]Planilha1'!CL19</f>
        <v>0</v>
      </c>
      <c r="N19" s="14"/>
      <c r="O19" s="16">
        <v>0</v>
      </c>
      <c r="P19" s="16" t="s">
        <v>29</v>
      </c>
    </row>
    <row r="20" spans="1:16" ht="14.25">
      <c r="A20" s="8" t="s">
        <v>48</v>
      </c>
      <c r="B20" s="9" t="s">
        <v>49</v>
      </c>
      <c r="C20" s="10">
        <v>3</v>
      </c>
      <c r="D20" s="11">
        <v>4.7</v>
      </c>
      <c r="E20" s="11">
        <v>6.5</v>
      </c>
      <c r="F20" s="12">
        <f t="shared" si="6"/>
        <v>5.8999999999999995</v>
      </c>
      <c r="G20" s="11">
        <v>10</v>
      </c>
      <c r="H20" s="12">
        <v>7.5</v>
      </c>
      <c r="I20" s="13">
        <f t="shared" si="1"/>
        <v>8.333333333333332</v>
      </c>
      <c r="J20" s="11">
        <f>'[1]Planilha1'!CK20</f>
        <v>7.666666666666667</v>
      </c>
      <c r="K20" s="10">
        <v>0.1</v>
      </c>
      <c r="L20" s="11">
        <v>0.5</v>
      </c>
      <c r="M20" s="11">
        <f>'[1]Planilha1'!CL20</f>
        <v>-0.4</v>
      </c>
      <c r="N20" s="10"/>
      <c r="O20" s="12">
        <f aca="true" t="shared" si="9" ref="O20:O21">0.6*F20+0.3*I20+0.1*J20+K20+L20+M20+N20</f>
        <v>7.006666666666666</v>
      </c>
      <c r="P20" s="12" t="s">
        <v>50</v>
      </c>
    </row>
    <row r="21" spans="1:16" ht="14.25">
      <c r="A21" s="8" t="s">
        <v>51</v>
      </c>
      <c r="B21" s="9" t="s">
        <v>52</v>
      </c>
      <c r="C21" s="10">
        <v>3</v>
      </c>
      <c r="D21" s="11">
        <v>8.6</v>
      </c>
      <c r="E21" s="11">
        <v>7.2</v>
      </c>
      <c r="F21" s="12">
        <f t="shared" si="6"/>
        <v>7.666666666666666</v>
      </c>
      <c r="G21" s="11">
        <v>10</v>
      </c>
      <c r="H21" s="12">
        <v>8.75</v>
      </c>
      <c r="I21" s="13">
        <f t="shared" si="1"/>
        <v>9.166666666666666</v>
      </c>
      <c r="J21" s="11">
        <f>'[1]Planilha1'!CK21</f>
        <v>9.2</v>
      </c>
      <c r="K21" s="10">
        <v>0.6000000000000001</v>
      </c>
      <c r="L21" s="11">
        <v>1</v>
      </c>
      <c r="M21" s="11">
        <f>'[1]Planilha1'!CL21</f>
        <v>-0.1</v>
      </c>
      <c r="N21" s="10"/>
      <c r="O21" s="12">
        <f t="shared" si="9"/>
        <v>9.770000000000001</v>
      </c>
      <c r="P21" s="12">
        <f>IF(O21&gt;=8.75,"A",IF(O21&gt;8.25,"AB",IF(O21&gt;=7.25,"B",IF(O21&gt;6.75,"BC",IF(O21&gt;=5.75,"C",IF(O21&gt;5.25,"CD","D"))))))</f>
        <v>0</v>
      </c>
    </row>
    <row r="22" spans="1:16" ht="14.25">
      <c r="A22" s="8" t="s">
        <v>53</v>
      </c>
      <c r="B22" s="9" t="s">
        <v>54</v>
      </c>
      <c r="C22" s="10">
        <v>1</v>
      </c>
      <c r="D22" s="11">
        <v>0</v>
      </c>
      <c r="E22" s="11"/>
      <c r="F22" s="12">
        <f t="shared" si="6"/>
        <v>0</v>
      </c>
      <c r="G22" s="11">
        <v>0</v>
      </c>
      <c r="H22" s="12"/>
      <c r="I22" s="8">
        <f t="shared" si="1"/>
        <v>0</v>
      </c>
      <c r="J22" s="11">
        <f>'[1]Planilha1'!CK22</f>
        <v>0</v>
      </c>
      <c r="K22" s="10"/>
      <c r="L22" s="11">
        <v>0.1</v>
      </c>
      <c r="M22" s="11">
        <f>'[1]Planilha1'!CL22</f>
        <v>0</v>
      </c>
      <c r="N22" s="10"/>
      <c r="O22" s="12">
        <v>0</v>
      </c>
      <c r="P22" s="12" t="s">
        <v>29</v>
      </c>
    </row>
    <row r="23" spans="1:16" s="17" customFormat="1" ht="14.25">
      <c r="A23" s="14"/>
      <c r="B23" s="15" t="s">
        <v>55</v>
      </c>
      <c r="C23" s="14"/>
      <c r="D23" s="16"/>
      <c r="E23" s="11"/>
      <c r="F23" s="16">
        <f t="shared" si="6"/>
        <v>0</v>
      </c>
      <c r="G23" s="16"/>
      <c r="H23" s="16"/>
      <c r="I23" s="14">
        <f t="shared" si="1"/>
        <v>0</v>
      </c>
      <c r="J23" s="11">
        <f>'[1]Planilha1'!CK23</f>
        <v>0</v>
      </c>
      <c r="K23" s="14"/>
      <c r="L23" s="16"/>
      <c r="M23" s="11">
        <f>'[1]Planilha1'!CL23</f>
        <v>0</v>
      </c>
      <c r="N23" s="14"/>
      <c r="O23" s="16">
        <v>0</v>
      </c>
      <c r="P23" s="16" t="s">
        <v>29</v>
      </c>
    </row>
    <row r="24" spans="1:16" s="17" customFormat="1" ht="14.25">
      <c r="A24" s="14"/>
      <c r="B24" s="15" t="s">
        <v>56</v>
      </c>
      <c r="C24" s="14"/>
      <c r="D24" s="16"/>
      <c r="E24" s="11"/>
      <c r="F24" s="16">
        <f t="shared" si="6"/>
        <v>0</v>
      </c>
      <c r="G24" s="16"/>
      <c r="H24" s="16"/>
      <c r="I24" s="14">
        <f t="shared" si="1"/>
        <v>0</v>
      </c>
      <c r="J24" s="11">
        <f>'[1]Planilha1'!CK24</f>
        <v>0</v>
      </c>
      <c r="K24" s="14"/>
      <c r="L24" s="16"/>
      <c r="M24" s="11">
        <f>'[1]Planilha1'!CL24</f>
        <v>0</v>
      </c>
      <c r="N24" s="14"/>
      <c r="O24" s="16">
        <v>0</v>
      </c>
      <c r="P24" s="16" t="s">
        <v>29</v>
      </c>
    </row>
    <row r="25" spans="1:16" ht="14.25">
      <c r="A25" s="8" t="s">
        <v>57</v>
      </c>
      <c r="B25" s="9" t="s">
        <v>58</v>
      </c>
      <c r="C25" s="10">
        <v>1</v>
      </c>
      <c r="D25" s="11">
        <v>9.7</v>
      </c>
      <c r="E25" s="11">
        <v>9.8</v>
      </c>
      <c r="F25" s="12">
        <f t="shared" si="6"/>
        <v>9.766666666666666</v>
      </c>
      <c r="G25" s="11">
        <v>7.5</v>
      </c>
      <c r="H25" s="12">
        <v>8.75</v>
      </c>
      <c r="I25" s="13">
        <f t="shared" si="1"/>
        <v>8.333333333333332</v>
      </c>
      <c r="J25" s="11">
        <f>'[1]Planilha1'!CK25</f>
        <v>9.375</v>
      </c>
      <c r="K25" s="10">
        <v>0</v>
      </c>
      <c r="L25" s="11">
        <v>0.30000000000000004</v>
      </c>
      <c r="M25" s="11">
        <f>'[1]Planilha1'!CL25</f>
        <v>-0.7000000000000001</v>
      </c>
      <c r="N25" s="10"/>
      <c r="O25" s="12">
        <f>0.6*F25+0.3*I25+0.1*J25+K25+L25+M25+N25</f>
        <v>8.8975</v>
      </c>
      <c r="P25" s="12">
        <f>IF(O25&gt;=8.75,"A",IF(O25&gt;8.25,"AB",IF(O25&gt;=7.25,"B",IF(O25&gt;6.75,"BC",IF(O25&gt;=5.75,"C",IF(O25&gt;5.25,"CD","D"))))))</f>
        <v>0</v>
      </c>
    </row>
    <row r="26" spans="1:16" ht="14.25">
      <c r="A26" s="8" t="s">
        <v>59</v>
      </c>
      <c r="B26" s="9" t="s">
        <v>60</v>
      </c>
      <c r="C26" s="10">
        <v>2</v>
      </c>
      <c r="D26" s="11">
        <v>3.9</v>
      </c>
      <c r="E26" s="11">
        <v>3</v>
      </c>
      <c r="F26" s="12">
        <f t="shared" si="6"/>
        <v>3.3</v>
      </c>
      <c r="G26" s="11">
        <v>0</v>
      </c>
      <c r="H26" s="12"/>
      <c r="I26" s="13">
        <f t="shared" si="1"/>
        <v>0</v>
      </c>
      <c r="J26" s="11">
        <f>'[1]Planilha1'!CK26</f>
        <v>5.9</v>
      </c>
      <c r="K26" s="10">
        <v>0</v>
      </c>
      <c r="L26" s="11">
        <v>0</v>
      </c>
      <c r="M26" s="11">
        <f>'[1]Planilha1'!CL26</f>
        <v>-1.4000000000000001</v>
      </c>
      <c r="N26" s="10"/>
      <c r="O26" s="12">
        <v>0</v>
      </c>
      <c r="P26" s="12" t="s">
        <v>29</v>
      </c>
    </row>
    <row r="27" spans="1:16" ht="14.25">
      <c r="A27" s="8" t="s">
        <v>61</v>
      </c>
      <c r="B27" s="9" t="s">
        <v>62</v>
      </c>
      <c r="C27" s="10">
        <v>2</v>
      </c>
      <c r="D27" s="11">
        <v>3.9</v>
      </c>
      <c r="E27" s="11">
        <v>7</v>
      </c>
      <c r="F27" s="12">
        <f t="shared" si="6"/>
        <v>5.966666666666666</v>
      </c>
      <c r="G27" s="11">
        <v>10</v>
      </c>
      <c r="H27" s="12">
        <v>7.5</v>
      </c>
      <c r="I27" s="13">
        <f t="shared" si="1"/>
        <v>8.333333333333332</v>
      </c>
      <c r="J27" s="11">
        <f>'[1]Planilha1'!CK27</f>
        <v>8.8</v>
      </c>
      <c r="K27" s="10">
        <v>0.30000000000000004</v>
      </c>
      <c r="L27" s="11">
        <v>0.5</v>
      </c>
      <c r="M27" s="11">
        <f>'[1]Planilha1'!CL27</f>
        <v>-0.4</v>
      </c>
      <c r="N27" s="10"/>
      <c r="O27" s="12">
        <f>0.6*F27+0.3*I27+0.1*J27+K27+L27+M27+N27</f>
        <v>7.359999999999999</v>
      </c>
      <c r="P27" s="12">
        <f>IF(O27&gt;=8.75,"A",IF(O27&gt;8.25,"AB",IF(O27&gt;=7.25,"B",IF(O27&gt;6.75,"BC",IF(O27&gt;=5.75,"C",IF(O27&gt;5.25,"CD","D"))))))</f>
        <v>0</v>
      </c>
    </row>
    <row r="29" ht="14.25">
      <c r="B29" s="18" t="s">
        <v>63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2015-03-07T14:02:14Z</dcterms:created>
  <dcterms:modified xsi:type="dcterms:W3CDTF">2015-07-02T21:38:00Z</dcterms:modified>
  <cp:category/>
  <cp:version/>
  <cp:contentType/>
  <cp:contentStatus/>
  <cp:revision>60</cp:revision>
</cp:coreProperties>
</file>