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<sst xmlns="http://schemas.openxmlformats.org/spreadsheetml/2006/main" count="41" uniqueCount="39">
  <si>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RA</t>
  </si>
  <si>
    <t>Nome</t>
  </si>
  <si>
    <t>Gr</t>
  </si>
  <si>
    <t>NF</t>
  </si>
  <si>
    <t>PI</t>
  </si>
  <si>
    <t>PI1</t>
  </si>
  <si>
    <t>PI2</t>
  </si>
  <si>
    <t>PG</t>
  </si>
  <si>
    <t>PG1</t>
  </si>
  <si>
    <t>PG2</t>
  </si>
  <si>
    <t>PA</t>
  </si>
  <si>
    <t>NA</t>
  </si>
  <si>
    <t>NQU</t>
  </si>
  <si>
    <t>NNS</t>
  </si>
  <si>
    <t>B</t>
  </si>
  <si>
    <t>EX</t>
  </si>
  <si>
    <t>M</t>
  </si>
  <si>
    <t>C</t>
  </si>
  <si>
    <t>016480</t>
  </si>
  <si>
    <t xml:space="preserve">Kaio Karam Galvão </t>
  </si>
  <si>
    <t>022942</t>
  </si>
  <si>
    <t xml:space="preserve">Adriano Batista Prieto </t>
  </si>
  <si>
    <t>060603</t>
  </si>
  <si>
    <t xml:space="preserve">Felipe Andrade Holanda </t>
  </si>
  <si>
    <t>A</t>
  </si>
  <si>
    <t>071884</t>
  </si>
  <si>
    <t xml:space="preserve">Michel Silva Fornaciali </t>
  </si>
  <si>
    <t>075642</t>
  </si>
  <si>
    <t xml:space="preserve">Wilson Vendramel </t>
  </si>
  <si>
    <t>098321</t>
  </si>
  <si>
    <t xml:space="preserve">Alexandre de Queiroz </t>
  </si>
  <si>
    <t>121715</t>
  </si>
  <si>
    <t xml:space="preserve">Diego Moraes Leite </t>
  </si>
  <si>
    <t>121733</t>
  </si>
  <si>
    <t xml:space="preserve">Alan Vitor de Oliveira Evangelista </t>
  </si>
  <si>
    <t>-</t>
  </si>
  <si>
    <t>E</t>
  </si>
  <si>
    <t>Total/Média</t>
  </si>
  <si>
    <t>Vermelho = estimativa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</si>
</sst>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0"/>
      <name val="Bitstream Vera Sans"/>
      <family val="2"/>
    </font>
    <font>
      <sz val="10"/>
      <name val="Arial"/>
      <family val="0"/>
    </font>
    <font>
      <sz val="10"/>
      <color indexed="8"/>
      <name val="Bitstream Vera Sans"/>
      <family val="2"/>
    </font>
    <font>
      <sz val="10"/>
      <color indexed="10"/>
      <name val="Bitstream Ve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3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2" sqref="H12"/>
    </sheetView>
  </sheetViews>
  <sheetFormatPr defaultColWidth="10.28125" defaultRowHeight="12.75"/>
  <cols>
    <col min="1" max="1" width="7.57421875" style="1" customWidth="1"/>
    <col min="2" max="2" width="29.00390625" style="1" customWidth="1"/>
    <col min="3" max="3" width="3.28125" style="2" customWidth="1"/>
    <col min="4" max="17" width="4.8515625" style="3" customWidth="1"/>
    <col min="18" max="18" width="2.7109375" style="2" customWidth="1"/>
    <col min="19" max="247" width="10.28125" style="1" customWidth="1"/>
  </cols>
  <sheetData>
    <row r="2" spans="1:18" ht="11.25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2" t="s">
        <v>17</v>
      </c>
    </row>
    <row r="3" spans="1:18" ht="12.75">
      <c r="A3" s="1" t="s">
        <v>18</v>
      </c>
      <c r="B3" s="1" t="s">
        <v>19</v>
      </c>
      <c r="C3" s="2">
        <v>2</v>
      </c>
      <c r="D3" s="4">
        <f>0.5*E3+0.3*H3+0.1*K3+0.1*L3+M3-N3+O3</f>
        <v>7.8950000000000005</v>
      </c>
      <c r="E3" s="4">
        <f>0.35*F3+0.65*G3</f>
        <v>8.475000000000001</v>
      </c>
      <c r="F3" s="3">
        <v>7.5</v>
      </c>
      <c r="G3" s="3">
        <v>9</v>
      </c>
      <c r="H3" s="4">
        <f>(I3+J3)/2</f>
        <v>7.15</v>
      </c>
      <c r="I3" s="3">
        <v>8.8</v>
      </c>
      <c r="J3" s="3">
        <v>5.5</v>
      </c>
      <c r="K3" s="4">
        <v>7.5</v>
      </c>
      <c r="L3" s="4">
        <v>9.625</v>
      </c>
      <c r="M3" s="4">
        <v>0.1</v>
      </c>
      <c r="N3" s="4">
        <v>0.30000000000000004</v>
      </c>
      <c r="Q3" s="4">
        <f>MIN(D3,10)</f>
        <v>7.8950000000000005</v>
      </c>
      <c r="R3" s="5" t="str">
        <f>IF(Q3&gt;=8.75,"A",IF(Q3&gt;8.25,"AB",IF(Q3&gt;=7.25,"B",IF(Q3&gt;6.75,"BC",IF(Q3&gt;=5,"C","D")))))</f>
        <v>B</v>
      </c>
    </row>
    <row r="4" spans="1:18" ht="12.75">
      <c r="A4" s="1" t="s">
        <v>20</v>
      </c>
      <c r="B4" s="1" t="s">
        <v>21</v>
      </c>
      <c r="C4" s="2">
        <v>1</v>
      </c>
      <c r="D4" s="4">
        <f>0.5*E4+0.3*H4+0.1*K4+0.1*L4+M4-N4+O4</f>
        <v>5.838333333333334</v>
      </c>
      <c r="E4" s="4">
        <f>0.35*F4+0.65*G4</f>
        <v>4.8500000000000005</v>
      </c>
      <c r="F4" s="3">
        <v>5.5</v>
      </c>
      <c r="G4" s="3">
        <v>4.5</v>
      </c>
      <c r="H4" s="4">
        <f>(I4+J4)/2</f>
        <v>7.35</v>
      </c>
      <c r="I4" s="3">
        <v>6.7</v>
      </c>
      <c r="J4" s="3">
        <v>8</v>
      </c>
      <c r="K4" s="4">
        <v>5</v>
      </c>
      <c r="L4" s="4">
        <v>9.083333333333334</v>
      </c>
      <c r="M4" s="4">
        <f>0+0.1</f>
        <v>0.1</v>
      </c>
      <c r="N4" s="4">
        <v>0.30000000000000004</v>
      </c>
      <c r="Q4" s="4">
        <f>MIN(D4,10)</f>
        <v>5.838333333333334</v>
      </c>
      <c r="R4" s="5" t="str">
        <f>IF(Q4&gt;=8.75,"A",IF(Q4&gt;8.25,"AB",IF(Q4&gt;=7.25,"B",IF(Q4&gt;6.75,"BC",IF(Q4&gt;=5,"C","D")))))</f>
        <v>C</v>
      </c>
    </row>
    <row r="5" spans="1:18" ht="12.75">
      <c r="A5" s="1" t="s">
        <v>22</v>
      </c>
      <c r="B5" s="1" t="s">
        <v>23</v>
      </c>
      <c r="C5" s="2">
        <v>2</v>
      </c>
      <c r="D5" s="4">
        <f>0.5*E5+0.3*H5+0.1*K5+0.1*L5+M5-N5+O5</f>
        <v>8.700555555555557</v>
      </c>
      <c r="E5" s="4">
        <f>0.35*F5+0.65*G5</f>
        <v>9.350000000000001</v>
      </c>
      <c r="F5" s="3">
        <v>10</v>
      </c>
      <c r="G5" s="3">
        <v>9</v>
      </c>
      <c r="H5" s="4">
        <f>(I5+J5)/2</f>
        <v>7.15</v>
      </c>
      <c r="I5" s="3">
        <f>I3</f>
        <v>8.8</v>
      </c>
      <c r="J5" s="3">
        <v>5.5</v>
      </c>
      <c r="K5" s="4">
        <v>8.88888888888889</v>
      </c>
      <c r="L5" s="4">
        <v>9.916666666666666</v>
      </c>
      <c r="M5" s="4">
        <v>0.1</v>
      </c>
      <c r="N5" s="4">
        <v>0.1</v>
      </c>
      <c r="Q5" s="4">
        <f>MIN(D5,10)</f>
        <v>8.700555555555557</v>
      </c>
      <c r="R5" s="5" t="s">
        <v>24</v>
      </c>
    </row>
    <row r="6" spans="1:18" ht="12.75">
      <c r="A6" s="1" t="s">
        <v>25</v>
      </c>
      <c r="B6" s="1" t="s">
        <v>26</v>
      </c>
      <c r="C6" s="2">
        <v>2</v>
      </c>
      <c r="D6" s="4">
        <f>0.5*E6+0.3*H6+0.1*K6+0.1*L6+M6-N6+O6</f>
        <v>6.0446428571428585</v>
      </c>
      <c r="E6" s="4">
        <f>0.35*F6+0.65*G6</f>
        <v>4.885</v>
      </c>
      <c r="F6" s="3">
        <v>5.6</v>
      </c>
      <c r="G6" s="3">
        <v>4.5</v>
      </c>
      <c r="H6" s="4">
        <f>(I6+J6)/2</f>
        <v>7.15</v>
      </c>
      <c r="I6" s="3">
        <f>I3</f>
        <v>8.8</v>
      </c>
      <c r="J6" s="3">
        <v>5.5</v>
      </c>
      <c r="K6" s="4">
        <v>4</v>
      </c>
      <c r="L6" s="4">
        <v>8.571428571428571</v>
      </c>
      <c r="M6" s="4">
        <v>0.2</v>
      </c>
      <c r="N6" s="4">
        <v>0</v>
      </c>
      <c r="Q6" s="4">
        <f>MIN(D6,10)</f>
        <v>6.0446428571428585</v>
      </c>
      <c r="R6" s="5" t="str">
        <f>IF(Q6&gt;=8.75,"A",IF(Q6&gt;8.25,"AB",IF(Q6&gt;=7.25,"B",IF(Q6&gt;6.75,"BC",IF(Q6&gt;=5,"C","D")))))</f>
        <v>C</v>
      </c>
    </row>
    <row r="7" spans="1:18" ht="12.75">
      <c r="A7" s="1" t="s">
        <v>27</v>
      </c>
      <c r="B7" s="1" t="s">
        <v>28</v>
      </c>
      <c r="C7" s="2">
        <v>2</v>
      </c>
      <c r="D7" s="4">
        <f>0.5*E7+0.3*H7+0.1*K7+0.1*L7+M7-N7+O7</f>
        <v>6.732500000000002</v>
      </c>
      <c r="E7" s="4">
        <f>0.35*F7+0.65*G7</f>
        <v>5.175000000000001</v>
      </c>
      <c r="F7" s="3">
        <v>5.5</v>
      </c>
      <c r="G7" s="3">
        <v>5</v>
      </c>
      <c r="H7" s="4">
        <f>(I7+J7)/2</f>
        <v>7.15</v>
      </c>
      <c r="I7" s="3">
        <f>I3</f>
        <v>8.8</v>
      </c>
      <c r="J7" s="3">
        <v>5.5</v>
      </c>
      <c r="K7" s="4">
        <v>9</v>
      </c>
      <c r="L7" s="4">
        <v>9</v>
      </c>
      <c r="M7" s="4">
        <v>0.2</v>
      </c>
      <c r="N7" s="4">
        <v>0</v>
      </c>
      <c r="Q7" s="4">
        <f>MIN(D7,10)</f>
        <v>6.732500000000002</v>
      </c>
      <c r="R7" s="5" t="str">
        <f>IF(Q7&gt;=8.75,"A",IF(Q7&gt;8.25,"AB",IF(Q7&gt;=7.25,"B",IF(Q7&gt;6.75,"BC",IF(Q7&gt;=5,"C","D")))))</f>
        <v>C</v>
      </c>
    </row>
    <row r="8" spans="1:18" ht="12.75">
      <c r="A8" s="1" t="s">
        <v>29</v>
      </c>
      <c r="B8" s="1" t="s">
        <v>30</v>
      </c>
      <c r="C8" s="2">
        <v>1</v>
      </c>
      <c r="D8" s="4">
        <f>0.5*E8+0.3*H8+0.1*K8+0.1*L8+M8-N8+O8</f>
        <v>5.063333333333333</v>
      </c>
      <c r="E8" s="4">
        <f>0.35*F8+0.65*G8</f>
        <v>2.825</v>
      </c>
      <c r="F8" s="3">
        <v>2.5</v>
      </c>
      <c r="G8" s="3">
        <v>3</v>
      </c>
      <c r="H8" s="4">
        <f>(I8+J8)/2</f>
        <v>7.35</v>
      </c>
      <c r="I8" s="3">
        <f>I4</f>
        <v>6.7</v>
      </c>
      <c r="J8" s="3">
        <v>8</v>
      </c>
      <c r="K8" s="4">
        <v>7.5</v>
      </c>
      <c r="L8" s="4">
        <v>6.958333333333333</v>
      </c>
      <c r="M8" s="4">
        <f>0+0</f>
        <v>0</v>
      </c>
      <c r="N8" s="4">
        <v>0</v>
      </c>
      <c r="Q8" s="4">
        <f>MIN(D8,10)</f>
        <v>5.063333333333333</v>
      </c>
      <c r="R8" s="5" t="str">
        <f>IF(Q8&gt;=8.75,"A",IF(Q8&gt;8.25,"AB",IF(Q8&gt;=7.25,"B",IF(Q8&gt;6.75,"BC",IF(Q8&gt;=5,"C","D")))))</f>
        <v>C</v>
      </c>
    </row>
    <row r="9" spans="1:18" ht="12.75">
      <c r="A9" s="1" t="s">
        <v>31</v>
      </c>
      <c r="B9" s="1" t="s">
        <v>32</v>
      </c>
      <c r="C9" s="2">
        <v>1</v>
      </c>
      <c r="D9" s="4">
        <f>0.5*E9+0.3*H9+0.1*K9+0.1*L9+M9-N9+O9</f>
        <v>7.3081818181818194</v>
      </c>
      <c r="E9" s="4">
        <f>0.35*F9+0.65*G9</f>
        <v>6.850000000000001</v>
      </c>
      <c r="F9" s="3">
        <v>7.5</v>
      </c>
      <c r="G9" s="3">
        <v>6.5</v>
      </c>
      <c r="H9" s="4">
        <f>(I9+J9)/2</f>
        <v>7.35</v>
      </c>
      <c r="I9" s="3">
        <f>I4</f>
        <v>6.7</v>
      </c>
      <c r="J9" s="3">
        <v>8</v>
      </c>
      <c r="K9" s="4">
        <v>8.181818181818182</v>
      </c>
      <c r="L9" s="4">
        <v>8.6</v>
      </c>
      <c r="M9" s="4">
        <f>0+0</f>
        <v>0</v>
      </c>
      <c r="N9" s="4">
        <v>0</v>
      </c>
      <c r="Q9" s="4">
        <f>MIN(D9,10)</f>
        <v>7.3081818181818194</v>
      </c>
      <c r="R9" s="5" t="str">
        <f>IF(Q9&gt;=8.75,"A",IF(Q9&gt;8.25,"AB",IF(Q9&gt;=7.25,"B",IF(Q9&gt;6.75,"BC",IF(Q9&gt;=5,"C","D")))))</f>
        <v>B</v>
      </c>
    </row>
    <row r="10" spans="1:18" ht="12.75">
      <c r="A10" s="1" t="s">
        <v>33</v>
      </c>
      <c r="B10" s="1" t="s">
        <v>34</v>
      </c>
      <c r="D10" s="4">
        <f>0.5*E10+0.3*H10+0.1*K10+0.1*L10+M10-N10+O10</f>
        <v>1.0041666666666667</v>
      </c>
      <c r="E10" s="4">
        <f>0.35*F10+0.65*G10</f>
        <v>4.275</v>
      </c>
      <c r="F10" s="3">
        <v>8.5</v>
      </c>
      <c r="G10" s="3">
        <v>2</v>
      </c>
      <c r="H10" s="4" t="s">
        <v>35</v>
      </c>
      <c r="I10" s="3">
        <f>I4</f>
        <v>6.7</v>
      </c>
      <c r="J10" s="3" t="s">
        <v>35</v>
      </c>
      <c r="K10" s="4">
        <v>1.6666666666666667</v>
      </c>
      <c r="L10" s="4">
        <v>0</v>
      </c>
      <c r="M10" s="4">
        <f>0+0</f>
        <v>0</v>
      </c>
      <c r="N10" s="4">
        <v>1.3</v>
      </c>
      <c r="Q10" s="4" t="s">
        <v>35</v>
      </c>
      <c r="R10" s="5" t="s">
        <v>36</v>
      </c>
    </row>
    <row r="11" spans="4:18" ht="11.25">
      <c r="D11" s="4"/>
      <c r="E11" s="4"/>
      <c r="G11" s="4"/>
      <c r="H11" s="4"/>
      <c r="I11" s="4"/>
      <c r="J11" s="4"/>
      <c r="K11" s="4"/>
      <c r="L11" s="4"/>
      <c r="M11" s="4"/>
      <c r="N11" s="4"/>
      <c r="Q11" s="4"/>
      <c r="R11" s="5"/>
    </row>
    <row r="12" spans="2:18" ht="11.25">
      <c r="B12" s="1" t="s">
        <v>37</v>
      </c>
      <c r="D12" s="4">
        <f>AVERAGE(D3:D11)</f>
        <v>6.073339195526698</v>
      </c>
      <c r="E12" s="4">
        <f>AVERAGE(E3:E11)</f>
        <v>5.835625</v>
      </c>
      <c r="F12" s="4">
        <f>AVERAGE(F3:F11)</f>
        <v>6.575</v>
      </c>
      <c r="G12" s="4">
        <f>AVERAGE(G3:G11)</f>
        <v>5.4375</v>
      </c>
      <c r="H12" s="4">
        <f>AVERAGE(H3:H11)</f>
        <v>7.235714285714286</v>
      </c>
      <c r="I12" s="4">
        <f>AVERAGE(I3:I11)</f>
        <v>7.750000000000002</v>
      </c>
      <c r="J12" s="4">
        <f>AVERAGE(J3:J11)</f>
        <v>6.571428571428571</v>
      </c>
      <c r="K12" s="4">
        <f>AVERAGE(K3:K11)</f>
        <v>6.467171717171716</v>
      </c>
      <c r="L12" s="4">
        <f>AVERAGE(L3:L11)</f>
        <v>7.719345238095238</v>
      </c>
      <c r="M12" s="4">
        <f>SUM(M3:M11)</f>
        <v>0.7000000000000001</v>
      </c>
      <c r="N12" s="4">
        <f>AVERAGE(N3:N11)</f>
        <v>0.25</v>
      </c>
      <c r="Q12" s="4">
        <f>AVERAGE(Q3:Q11)</f>
        <v>6.797506699649558</v>
      </c>
      <c r="R12" s="5" t="str">
        <f>IF(Q12&gt;=8.75,"A",IF(Q12&gt;8.25,"AB",IF(Q12&gt;=7.25,"B",IF(Q12&gt;6.75,"BC",IF(Q12&gt;=5,"C","D")))))</f>
        <v>BC</v>
      </c>
    </row>
    <row r="13" ht="11.25">
      <c r="B13" s="6" t="s">
        <v>38</v>
      </c>
    </row>
  </sheetData>
  <sheetProtection selectLockedCells="1" selectUnlockedCells="1"/>
  <printOptions gridLines="1"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Joao Meidanis</cp:lastModifiedBy>
  <cp:lastPrinted>2006-03-11T17:42:48Z</cp:lastPrinted>
  <dcterms:created xsi:type="dcterms:W3CDTF">2006-03-11T16:57:29Z</dcterms:created>
  <dcterms:modified xsi:type="dcterms:W3CDTF">2011-07-10T12:25:54Z</dcterms:modified>
  <cp:category/>
  <cp:version/>
  <cp:contentType/>
  <cp:contentStatus/>
  <cp:revision>29</cp:revision>
</cp:coreProperties>
</file>