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0"/>
  </bookViews>
  <sheets>
    <sheet name="MC336-2013s2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<sst xmlns="http://schemas.openxmlformats.org/spreadsheetml/2006/main" count="141" uniqueCount="80">
  <si>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MC336B-2013s2</t>
  </si>
  <si>
    <t>Valores em azul/vermelho são apenas ESTIMATIVAS</t>
  </si>
  <si>
    <t>Java</t>
  </si>
  <si>
    <t>Prolog</t>
  </si>
  <si>
    <t>Lisp</t>
  </si>
  <si>
    <t>Projeto</t>
  </si>
  <si>
    <t>Provas</t>
  </si>
  <si>
    <t>Aproveit.</t>
  </si>
  <si>
    <t>Exame</t>
  </si>
  <si>
    <t>Final</t>
  </si>
  <si>
    <t>Numero</t>
  </si>
  <si>
    <t>RA</t>
  </si>
  <si>
    <t>Nome</t>
  </si>
  <si>
    <t>Curso</t>
  </si>
  <si>
    <t>N</t>
  </si>
  <si>
    <t>M</t>
  </si>
  <si>
    <t>PE1</t>
  </si>
  <si>
    <t>PE2</t>
  </si>
  <si>
    <t>PE3</t>
  </si>
  <si>
    <t>PP</t>
  </si>
  <si>
    <t>PE</t>
  </si>
  <si>
    <t>NA</t>
  </si>
  <si>
    <t>NE</t>
  </si>
  <si>
    <t>NF</t>
  </si>
  <si>
    <t xml:space="preserve">Elias Kento Tomiyama </t>
  </si>
  <si>
    <t>G</t>
  </si>
  <si>
    <t xml:space="preserve">Charles Arthur da Rocha Almeida </t>
  </si>
  <si>
    <t xml:space="preserve">Raiza Balbino </t>
  </si>
  <si>
    <t xml:space="preserve">Arlindo Anselmo de Oliveira Coutinho </t>
  </si>
  <si>
    <t xml:space="preserve">Edymar Moran Teixeira Azevedo Neto </t>
  </si>
  <si>
    <t xml:space="preserve">Wilamar Valença dos Santos </t>
  </si>
  <si>
    <t xml:space="preserve">Tiago Kenji Miyajima </t>
  </si>
  <si>
    <t xml:space="preserve">Tiago Carmona Palacios </t>
  </si>
  <si>
    <t xml:space="preserve">Danilo Losano Alves de Azevedo </t>
  </si>
  <si>
    <t xml:space="preserve">João Luis Baldo Martins </t>
  </si>
  <si>
    <t xml:space="preserve">Marcos Lignani de Miranda Heringer </t>
  </si>
  <si>
    <t xml:space="preserve">Yuri Schiavon da Veiga </t>
  </si>
  <si>
    <t xml:space="preserve">Lais de Andrade Sato </t>
  </si>
  <si>
    <t xml:space="preserve">Daví Rodrigues </t>
  </si>
  <si>
    <t xml:space="preserve">Douglas Florêncio de Sousa </t>
  </si>
  <si>
    <t xml:space="preserve">Felipe Lopes Martins Marques </t>
  </si>
  <si>
    <t xml:space="preserve">Gabriel de Lima Carioca </t>
  </si>
  <si>
    <t xml:space="preserve">Guilherme de Oliveira Souza </t>
  </si>
  <si>
    <t xml:space="preserve">Leandro Paião Macedo </t>
  </si>
  <si>
    <t xml:space="preserve">Lucas Emmanuel de Macedo Camargo </t>
  </si>
  <si>
    <t xml:space="preserve">Lucas Henrique Armonas </t>
  </si>
  <si>
    <t xml:space="preserve">Marcelli Tiemi Kian </t>
  </si>
  <si>
    <t xml:space="preserve">Mariana Mazetto Gazola </t>
  </si>
  <si>
    <t xml:space="preserve">Matheus Santos de Oliveira </t>
  </si>
  <si>
    <t xml:space="preserve">Pedro Gatti Artaxo Netto </t>
  </si>
  <si>
    <t xml:space="preserve">Rodrigo Kamoi Moraes </t>
  </si>
  <si>
    <t xml:space="preserve">Thales Gaddini Biancalana </t>
  </si>
  <si>
    <t xml:space="preserve">Antonio Joia Neto </t>
  </si>
  <si>
    <t xml:space="preserve">Eliseu Favaro Filho </t>
  </si>
  <si>
    <t xml:space="preserve">Felipe Torres Abrantes de Almeida </t>
  </si>
  <si>
    <t xml:space="preserve">Giovanna Di Palermo Perez </t>
  </si>
  <si>
    <t xml:space="preserve">Roberto Marcondes Rebello </t>
  </si>
  <si>
    <t xml:space="preserve">Rodrigo Perez Altieri </t>
  </si>
  <si>
    <t xml:space="preserve">Vinícius Ragazi David </t>
  </si>
  <si>
    <t xml:space="preserve">Wallace Souza Silva </t>
  </si>
  <si>
    <t xml:space="preserve">Fernando Neves e Silva </t>
  </si>
  <si>
    <t xml:space="preserve">Haroldo Jose Lucredi Junior </t>
  </si>
  <si>
    <t xml:space="preserve">Pedro Moraes Ribeiro </t>
  </si>
  <si>
    <t xml:space="preserve">Tarcísio Costa Déda Oliveira </t>
  </si>
  <si>
    <t xml:space="preserve">Rafael da Silva Nazario </t>
  </si>
  <si>
    <t>Média</t>
  </si>
  <si>
    <t>Presentes</t>
  </si>
  <si>
    <t>Turma Especial</t>
  </si>
  <si>
    <t xml:space="preserve">Chan Wai Tak </t>
  </si>
  <si>
    <t>-</t>
  </si>
  <si>
    <t xml:space="preserve">Raphael Marques Franco </t>
  </si>
  <si>
    <t>AB</t>
  </si>
  <si>
    <t xml:space="preserve">Alessandro Sanches Rodrigues </t>
  </si>
  <si>
    <t xml:space="preserve">Renan Bergamaschi Serra Geraldi </t>
  </si>
  <si>
    <t xml:space="preserve">Fernando Henrique de Angelo </t>
  </si>
  <si>
    <t xml:space="preserve">Gustavo Lemes Leite Barbosa </t>
  </si>
  <si>
    <t xml:space="preserve">Felipe Carlos Beirão </t>
  </si>
  <si>
    <t xml:space="preserve">Rodney Degilio De Conti </t>
  </si>
  <si>
    <t xml:space="preserve">Caio Augusto Teixeira Momi </t>
  </si>
  <si>
    <t>Média Geral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</si>
</sst>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8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4" ySplit="2" topLeftCell="E49" activePane="bottomRight" state="frozen"/>
      <selection pane="topLeft" activeCell="A1" sqref="A1"/>
      <selection pane="topRight" activeCell="E1" sqref="E1"/>
      <selection pane="bottomLeft" activeCell="A49" sqref="A49"/>
      <selection pane="bottomRight" activeCell="N58" sqref="N58"/>
    </sheetView>
  </sheetViews>
  <sheetFormatPr defaultColWidth="12.57421875" defaultRowHeight="12.75"/>
  <cols>
    <col min="1" max="1" width="9.421875" style="1" customWidth="1"/>
    <col min="2" max="2" width="10.28125" style="1" customWidth="1"/>
    <col min="3" max="3" width="39.00390625" style="1" customWidth="1"/>
    <col min="4" max="4" width="8.7109375" style="2" customWidth="1"/>
    <col min="5" max="5" width="2.7109375" style="2" customWidth="1"/>
    <col min="6" max="6" width="4.140625" style="2" customWidth="1"/>
    <col min="7" max="7" width="7.57421875" style="3" customWidth="1"/>
    <col min="8" max="10" width="7.57421875" style="4" customWidth="1"/>
    <col min="11" max="11" width="7.57421875" style="3" customWidth="1"/>
    <col min="12" max="12" width="9.00390625" style="4" customWidth="1"/>
    <col min="13" max="13" width="8.00390625" style="3" customWidth="1"/>
    <col min="14" max="14" width="8.00390625" style="4" customWidth="1"/>
    <col min="15" max="16384" width="11.57421875" style="1" customWidth="1"/>
  </cols>
  <sheetData>
    <row r="1" spans="1:14" ht="24.75">
      <c r="A1" s="5" t="s">
        <v>0</v>
      </c>
      <c r="B1" s="6"/>
      <c r="C1" s="5" t="s">
        <v>1</v>
      </c>
      <c r="D1" s="5"/>
      <c r="E1" s="5"/>
      <c r="F1" s="7"/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</row>
    <row r="2" spans="1:14" ht="13.5">
      <c r="A2" s="5" t="s">
        <v>10</v>
      </c>
      <c r="B2" s="5" t="s">
        <v>11</v>
      </c>
      <c r="C2" s="9" t="s">
        <v>12</v>
      </c>
      <c r="D2" s="5" t="s">
        <v>13</v>
      </c>
      <c r="E2" s="5" t="s">
        <v>14</v>
      </c>
      <c r="F2" s="7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8" t="s">
        <v>22</v>
      </c>
      <c r="N2" s="8" t="s">
        <v>23</v>
      </c>
    </row>
    <row r="3" spans="1:14" ht="13.5">
      <c r="A3" s="10">
        <v>1</v>
      </c>
      <c r="B3" s="6">
        <v>4894</v>
      </c>
      <c r="C3" s="6" t="s">
        <v>24</v>
      </c>
      <c r="D3" s="11">
        <v>49</v>
      </c>
      <c r="E3" s="11" t="s">
        <v>25</v>
      </c>
      <c r="F3" s="11"/>
      <c r="G3" s="12">
        <v>9.4</v>
      </c>
      <c r="H3" s="12">
        <v>3.5</v>
      </c>
      <c r="I3" s="12">
        <v>4.5</v>
      </c>
      <c r="J3" s="13"/>
      <c r="K3" s="13">
        <f>(G3+H3+I3)/3</f>
        <v>5.8</v>
      </c>
      <c r="L3" s="14">
        <f>0.1*J3+0.9*K3</f>
        <v>5.22</v>
      </c>
      <c r="M3" s="13">
        <v>9</v>
      </c>
      <c r="N3" s="14">
        <f>IF(AND(L3&gt;=5,G3&gt;=4,H3&gt;=4,I3&gt;=4),L3,(L3+M3)/2)</f>
        <v>7.109999999999999</v>
      </c>
    </row>
    <row r="4" spans="1:14" ht="13.5">
      <c r="A4" s="10">
        <f>A3+1</f>
        <v>2</v>
      </c>
      <c r="B4" s="6">
        <v>59745</v>
      </c>
      <c r="C4" s="6" t="s">
        <v>26</v>
      </c>
      <c r="D4" s="11">
        <v>49</v>
      </c>
      <c r="E4" s="11" t="s">
        <v>25</v>
      </c>
      <c r="F4" s="11"/>
      <c r="G4" s="12">
        <v>7.8</v>
      </c>
      <c r="H4" s="12">
        <v>6.7</v>
      </c>
      <c r="I4" s="12">
        <v>9.5</v>
      </c>
      <c r="J4" s="13"/>
      <c r="K4" s="13">
        <f>(G4+H4+I4)/3</f>
        <v>8</v>
      </c>
      <c r="L4" s="14">
        <f>0.1*J4+0.9*K4</f>
        <v>7.2</v>
      </c>
      <c r="M4" s="13"/>
      <c r="N4" s="14">
        <f>IF(AND(L4&gt;=5,G4&gt;=4,H4&gt;=4,I4&gt;=4),L4,(L4+M4)/2)</f>
        <v>7.2</v>
      </c>
    </row>
    <row r="5" spans="1:14" ht="13.5">
      <c r="A5" s="10">
        <f>A4+1</f>
        <v>3</v>
      </c>
      <c r="B5" s="6">
        <v>72191</v>
      </c>
      <c r="C5" s="6" t="s">
        <v>27</v>
      </c>
      <c r="D5" s="11">
        <v>49</v>
      </c>
      <c r="E5" s="11" t="s">
        <v>25</v>
      </c>
      <c r="F5" s="11"/>
      <c r="G5" s="12">
        <v>7.9</v>
      </c>
      <c r="H5" s="12">
        <v>7.5</v>
      </c>
      <c r="I5" s="12">
        <v>6.5</v>
      </c>
      <c r="J5" s="13"/>
      <c r="K5" s="13">
        <f>(G5+H5+I5)/3</f>
        <v>7.3</v>
      </c>
      <c r="L5" s="14">
        <f>0.1*J5+0.9*K5</f>
        <v>6.57</v>
      </c>
      <c r="M5" s="13"/>
      <c r="N5" s="14">
        <f>IF(AND(L5&gt;=5,G5&gt;=4,H5&gt;=4,I5&gt;=4),L5,(L5+M5)/2)</f>
        <v>6.57</v>
      </c>
    </row>
    <row r="6" spans="1:14" ht="13.5">
      <c r="A6" s="10">
        <f>A5+1</f>
        <v>4</v>
      </c>
      <c r="B6" s="6">
        <v>80739</v>
      </c>
      <c r="C6" s="6" t="s">
        <v>28</v>
      </c>
      <c r="D6" s="11">
        <v>49</v>
      </c>
      <c r="E6" s="11" t="s">
        <v>25</v>
      </c>
      <c r="F6" s="11"/>
      <c r="G6" s="12">
        <v>3.3</v>
      </c>
      <c r="H6" s="12">
        <v>2.7</v>
      </c>
      <c r="I6" s="12">
        <v>7.5</v>
      </c>
      <c r="J6" s="13"/>
      <c r="K6" s="13">
        <f>(G6+H6+I6)/3</f>
        <v>4.5</v>
      </c>
      <c r="L6" s="14">
        <f>0.1*J6+0.9*K6</f>
        <v>4.05</v>
      </c>
      <c r="M6" s="13">
        <v>9.5</v>
      </c>
      <c r="N6" s="14">
        <f>IF(AND(L6&gt;=5,G6&gt;=4,H6&gt;=4,I6&gt;=4),L6,(L6+M6)/2)</f>
        <v>6.775</v>
      </c>
    </row>
    <row r="7" spans="1:14" ht="13.5">
      <c r="A7" s="10">
        <f>A6+1</f>
        <v>5</v>
      </c>
      <c r="B7" s="6">
        <v>81218</v>
      </c>
      <c r="C7" s="6" t="s">
        <v>29</v>
      </c>
      <c r="D7" s="11">
        <v>49</v>
      </c>
      <c r="E7" s="11" t="s">
        <v>25</v>
      </c>
      <c r="F7" s="11"/>
      <c r="G7" s="12">
        <v>6.1</v>
      </c>
      <c r="H7" s="12">
        <v>5</v>
      </c>
      <c r="I7" s="12">
        <v>9</v>
      </c>
      <c r="J7" s="13"/>
      <c r="K7" s="13">
        <f>(G7+H7+I7)/3</f>
        <v>6.7</v>
      </c>
      <c r="L7" s="14">
        <f>0.1*J7+0.9*K7</f>
        <v>6.03</v>
      </c>
      <c r="M7" s="13"/>
      <c r="N7" s="14">
        <f>IF(AND(L7&gt;=5,G7&gt;=4,H7&gt;=4,I7&gt;=4),L7,(L7+M7)/2)</f>
        <v>6.03</v>
      </c>
    </row>
    <row r="8" spans="1:14" ht="13.5">
      <c r="A8" s="10">
        <f>A7+1</f>
        <v>6</v>
      </c>
      <c r="B8" s="6">
        <v>93264</v>
      </c>
      <c r="C8" s="6" t="s">
        <v>30</v>
      </c>
      <c r="D8" s="11">
        <v>49</v>
      </c>
      <c r="E8" s="11" t="s">
        <v>25</v>
      </c>
      <c r="F8" s="11"/>
      <c r="G8" s="12">
        <v>4.8</v>
      </c>
      <c r="H8" s="12">
        <v>4.2</v>
      </c>
      <c r="I8" s="12">
        <v>4</v>
      </c>
      <c r="J8" s="13"/>
      <c r="K8" s="13">
        <f>(G8+H8+I8)/3</f>
        <v>4.333333333333333</v>
      </c>
      <c r="L8" s="14">
        <f>0.1*J8+0.9*K8</f>
        <v>3.9</v>
      </c>
      <c r="M8" s="13">
        <v>5</v>
      </c>
      <c r="N8" s="14">
        <f>IF(AND(L8&gt;=5,G8&gt;=4,H8&gt;=4,I8&gt;=4),L8,(L8+M8)/2)</f>
        <v>4.45</v>
      </c>
    </row>
    <row r="9" spans="1:14" ht="13.5">
      <c r="A9" s="10">
        <f>A8+1</f>
        <v>7</v>
      </c>
      <c r="B9" s="6">
        <v>95997</v>
      </c>
      <c r="C9" s="6" t="s">
        <v>31</v>
      </c>
      <c r="D9" s="11">
        <v>49</v>
      </c>
      <c r="E9" s="11" t="s">
        <v>25</v>
      </c>
      <c r="F9" s="11"/>
      <c r="G9" s="12">
        <v>2.5</v>
      </c>
      <c r="H9" s="12"/>
      <c r="I9" s="12">
        <v>2.5</v>
      </c>
      <c r="J9" s="13"/>
      <c r="K9" s="13">
        <f>(G9+H9+I9)/3</f>
        <v>1.6666666666666667</v>
      </c>
      <c r="L9" s="14">
        <f>0.1*J9+0.9*K9</f>
        <v>1.5</v>
      </c>
      <c r="M9" s="13"/>
      <c r="N9" s="14">
        <f>IF(AND(L9&gt;=5,G9&gt;=4,H9&gt;=4,I9&gt;=4),L9,(L9+M9)/2)</f>
        <v>0.75</v>
      </c>
    </row>
    <row r="10" spans="1:14" ht="13.5">
      <c r="A10" s="10">
        <f>A9+1</f>
        <v>8</v>
      </c>
      <c r="B10" s="6">
        <v>97095</v>
      </c>
      <c r="C10" s="6" t="s">
        <v>32</v>
      </c>
      <c r="D10" s="11">
        <v>42</v>
      </c>
      <c r="E10" s="11" t="s">
        <v>25</v>
      </c>
      <c r="F10" s="11"/>
      <c r="G10" s="6"/>
      <c r="H10" s="12"/>
      <c r="I10" s="12"/>
      <c r="J10" s="13"/>
      <c r="K10" s="13">
        <f>(G10+H10+I10)/3</f>
        <v>0</v>
      </c>
      <c r="L10" s="14">
        <f>0.1*J10+0.9*K10</f>
        <v>0</v>
      </c>
      <c r="M10" s="13"/>
      <c r="N10" s="14">
        <f>IF(AND(L10&gt;=5,G10&gt;=4,H10&gt;=4,I10&gt;=4),L10,(L10+M10)/2)</f>
        <v>0</v>
      </c>
    </row>
    <row r="11" spans="1:14" ht="13.5">
      <c r="A11" s="10">
        <f>A10+1</f>
        <v>9</v>
      </c>
      <c r="B11" s="6">
        <v>101966</v>
      </c>
      <c r="C11" s="6" t="s">
        <v>33</v>
      </c>
      <c r="D11" s="11">
        <v>49</v>
      </c>
      <c r="E11" s="11" t="s">
        <v>25</v>
      </c>
      <c r="F11" s="11"/>
      <c r="G11" s="12">
        <v>7.8</v>
      </c>
      <c r="H11" s="12">
        <v>8</v>
      </c>
      <c r="I11" s="12">
        <v>10</v>
      </c>
      <c r="J11" s="13">
        <v>10</v>
      </c>
      <c r="K11" s="13">
        <f>(G11+H11+I11)/3</f>
        <v>8.6</v>
      </c>
      <c r="L11" s="14">
        <f>0.1*J11+0.9*K11</f>
        <v>8.74</v>
      </c>
      <c r="M11" s="13"/>
      <c r="N11" s="14">
        <f>IF(AND(L11&gt;=5,G11&gt;=4,H11&gt;=4,I11&gt;=4),L11,(L11+M11)/2)</f>
        <v>8.74</v>
      </c>
    </row>
    <row r="12" spans="1:14" ht="13.5">
      <c r="A12" s="10">
        <f>A11+1</f>
        <v>10</v>
      </c>
      <c r="B12" s="6">
        <v>102797</v>
      </c>
      <c r="C12" s="6" t="s">
        <v>34</v>
      </c>
      <c r="D12" s="11">
        <v>49</v>
      </c>
      <c r="E12" s="11" t="s">
        <v>25</v>
      </c>
      <c r="F12" s="11"/>
      <c r="G12" s="12">
        <v>2.4</v>
      </c>
      <c r="H12" s="12">
        <v>7.5</v>
      </c>
      <c r="I12" s="12">
        <v>6.5</v>
      </c>
      <c r="J12" s="13"/>
      <c r="K12" s="13">
        <f>(G12+H12+I12)/3</f>
        <v>5.466666666666666</v>
      </c>
      <c r="L12" s="14">
        <f>0.1*J12+0.9*K12</f>
        <v>4.919999999999999</v>
      </c>
      <c r="M12" s="13">
        <v>10</v>
      </c>
      <c r="N12" s="14">
        <f>IF(AND(L12&gt;=5,G12&gt;=4,H12&gt;=4,I12&gt;=4),L12,(L12+M12)/2)</f>
        <v>7.459999999999999</v>
      </c>
    </row>
    <row r="13" spans="1:14" ht="13.5">
      <c r="A13" s="10">
        <f>A12+1</f>
        <v>11</v>
      </c>
      <c r="B13" s="6">
        <v>103329</v>
      </c>
      <c r="C13" s="6" t="s">
        <v>35</v>
      </c>
      <c r="D13" s="11">
        <v>49</v>
      </c>
      <c r="E13" s="11" t="s">
        <v>25</v>
      </c>
      <c r="F13" s="11"/>
      <c r="G13" s="12">
        <v>7.8</v>
      </c>
      <c r="H13" s="12">
        <v>5</v>
      </c>
      <c r="I13" s="12">
        <v>4.5</v>
      </c>
      <c r="J13" s="13">
        <v>4</v>
      </c>
      <c r="K13" s="13">
        <f>(G13+H13+I13)/3</f>
        <v>5.766666666666667</v>
      </c>
      <c r="L13" s="14">
        <f>0.1*J13+0.9*K13</f>
        <v>5.590000000000001</v>
      </c>
      <c r="M13" s="13"/>
      <c r="N13" s="14">
        <f>IF(AND(L13&gt;=5,G13&gt;=4,H13&gt;=4,I13&gt;=4),L13,(L13+M13)/2)</f>
        <v>5.590000000000001</v>
      </c>
    </row>
    <row r="14" spans="1:14" ht="13.5">
      <c r="A14" s="10">
        <f>A13+1</f>
        <v>12</v>
      </c>
      <c r="B14" s="6">
        <v>104392</v>
      </c>
      <c r="C14" s="6" t="s">
        <v>36</v>
      </c>
      <c r="D14" s="11">
        <v>49</v>
      </c>
      <c r="E14" s="11" t="s">
        <v>25</v>
      </c>
      <c r="F14" s="11"/>
      <c r="G14" s="12">
        <v>5.9</v>
      </c>
      <c r="H14" s="12">
        <v>8.3</v>
      </c>
      <c r="I14" s="12">
        <v>5</v>
      </c>
      <c r="J14" s="13"/>
      <c r="K14" s="13">
        <f>(G14+H14+I14)/3</f>
        <v>6.400000000000001</v>
      </c>
      <c r="L14" s="14">
        <f>0.1*J14+0.9*K14</f>
        <v>5.760000000000002</v>
      </c>
      <c r="M14" s="13"/>
      <c r="N14" s="14">
        <f>IF(AND(L14&gt;=5,G14&gt;=4,H14&gt;=4,I14&gt;=4),L14,(L14+M14)/2)</f>
        <v>5.760000000000002</v>
      </c>
    </row>
    <row r="15" spans="1:14" ht="13.5">
      <c r="A15" s="10">
        <f>A14+1</f>
        <v>13</v>
      </c>
      <c r="B15" s="6">
        <v>105211</v>
      </c>
      <c r="C15" s="6" t="s">
        <v>37</v>
      </c>
      <c r="D15" s="11">
        <v>49</v>
      </c>
      <c r="E15" s="11" t="s">
        <v>25</v>
      </c>
      <c r="F15" s="11"/>
      <c r="G15" s="12">
        <v>6.7</v>
      </c>
      <c r="H15" s="12">
        <v>6.7</v>
      </c>
      <c r="I15" s="12">
        <v>6</v>
      </c>
      <c r="J15" s="13"/>
      <c r="K15" s="13">
        <f>(G15+H15+I15)/3</f>
        <v>6.466666666666666</v>
      </c>
      <c r="L15" s="14">
        <f>0.1*J15+0.9*K15</f>
        <v>5.819999999999999</v>
      </c>
      <c r="M15" s="13"/>
      <c r="N15" s="14">
        <f>IF(AND(L15&gt;=5,G15&gt;=4,H15&gt;=4,I15&gt;=4),L15,(L15+M15)/2)</f>
        <v>5.819999999999999</v>
      </c>
    </row>
    <row r="16" spans="1:14" ht="13.5">
      <c r="A16" s="10">
        <f>A15+1</f>
        <v>14</v>
      </c>
      <c r="B16" s="6">
        <v>116581</v>
      </c>
      <c r="C16" s="6" t="s">
        <v>38</v>
      </c>
      <c r="D16" s="11">
        <v>49</v>
      </c>
      <c r="E16" s="11" t="s">
        <v>25</v>
      </c>
      <c r="F16" s="11"/>
      <c r="G16" s="12">
        <v>3.7</v>
      </c>
      <c r="H16" s="12">
        <v>3.8</v>
      </c>
      <c r="I16" s="12">
        <v>1</v>
      </c>
      <c r="J16" s="13"/>
      <c r="K16" s="13">
        <f>(G16+H16+I16)/3</f>
        <v>2.8333333333333335</v>
      </c>
      <c r="L16" s="14">
        <f>0.1*J16+0.9*K16</f>
        <v>2.5500000000000003</v>
      </c>
      <c r="M16" s="13">
        <v>4</v>
      </c>
      <c r="N16" s="14">
        <f>IF(AND(L16&gt;=5,G16&gt;=4,H16&gt;=4,I16&gt;=4),L16,(L16+M16)/2)</f>
        <v>3.2750000000000004</v>
      </c>
    </row>
    <row r="17" spans="1:14" ht="13.5">
      <c r="A17" s="10">
        <f>A16+1</f>
        <v>15</v>
      </c>
      <c r="B17" s="6">
        <v>116641</v>
      </c>
      <c r="C17" s="6" t="s">
        <v>39</v>
      </c>
      <c r="D17" s="11">
        <v>49</v>
      </c>
      <c r="E17" s="11" t="s">
        <v>25</v>
      </c>
      <c r="F17" s="11"/>
      <c r="G17" s="6"/>
      <c r="H17" s="12"/>
      <c r="I17" s="12"/>
      <c r="J17" s="13"/>
      <c r="K17" s="13">
        <f>(G17+H17+I17)/3</f>
        <v>0</v>
      </c>
      <c r="L17" s="14">
        <f>0.1*J17+0.9*K17</f>
        <v>0</v>
      </c>
      <c r="M17" s="13"/>
      <c r="N17" s="14">
        <f>IF(AND(L17&gt;=5,G17&gt;=4,H17&gt;=4,I17&gt;=4),L17,(L17+M17)/2)</f>
        <v>0</v>
      </c>
    </row>
    <row r="18" spans="1:14" ht="13.5">
      <c r="A18" s="10">
        <f>A17+1</f>
        <v>16</v>
      </c>
      <c r="B18" s="6">
        <v>116792</v>
      </c>
      <c r="C18" s="6" t="s">
        <v>40</v>
      </c>
      <c r="D18" s="11">
        <v>49</v>
      </c>
      <c r="E18" s="11" t="s">
        <v>25</v>
      </c>
      <c r="F18" s="11"/>
      <c r="G18" s="12">
        <v>4</v>
      </c>
      <c r="H18" s="12">
        <v>4.5</v>
      </c>
      <c r="I18" s="12">
        <v>7</v>
      </c>
      <c r="J18" s="13"/>
      <c r="K18" s="13">
        <f>(G18+H18+I18)/3</f>
        <v>5.166666666666667</v>
      </c>
      <c r="L18" s="14">
        <f>0.1*J18+0.9*K18</f>
        <v>4.65</v>
      </c>
      <c r="M18" s="13">
        <v>7.5</v>
      </c>
      <c r="N18" s="14">
        <f>IF(AND(L18&gt;=5,G18&gt;=4,H18&gt;=4,I18&gt;=4),L18,(L18+M18)/2)</f>
        <v>6.075</v>
      </c>
    </row>
    <row r="19" spans="1:14" ht="13.5">
      <c r="A19" s="10">
        <f>A18+1</f>
        <v>17</v>
      </c>
      <c r="B19" s="6">
        <v>116914</v>
      </c>
      <c r="C19" s="6" t="s">
        <v>41</v>
      </c>
      <c r="D19" s="11">
        <v>49</v>
      </c>
      <c r="E19" s="11" t="s">
        <v>25</v>
      </c>
      <c r="F19" s="11"/>
      <c r="G19" s="12">
        <v>7.5</v>
      </c>
      <c r="H19" s="12">
        <v>6.1</v>
      </c>
      <c r="I19" s="12">
        <v>7</v>
      </c>
      <c r="J19" s="13">
        <v>8</v>
      </c>
      <c r="K19" s="13">
        <f>(G19+H19+I19)/3</f>
        <v>6.866666666666667</v>
      </c>
      <c r="L19" s="14">
        <f>0.1*J19+0.9*K19</f>
        <v>6.98</v>
      </c>
      <c r="M19" s="13"/>
      <c r="N19" s="14">
        <f>IF(AND(L19&gt;=5,G19&gt;=4,H19&gt;=4,I19&gt;=4),L19,(L19+M19)/2)</f>
        <v>6.98</v>
      </c>
    </row>
    <row r="20" spans="1:14" ht="13.5">
      <c r="A20" s="10">
        <f>A19+1</f>
        <v>18</v>
      </c>
      <c r="B20" s="6">
        <v>117093</v>
      </c>
      <c r="C20" s="6" t="s">
        <v>42</v>
      </c>
      <c r="D20" s="11">
        <v>49</v>
      </c>
      <c r="E20" s="11" t="s">
        <v>25</v>
      </c>
      <c r="F20" s="11"/>
      <c r="G20" s="12">
        <v>9.6</v>
      </c>
      <c r="H20" s="12">
        <v>9.4</v>
      </c>
      <c r="I20" s="12">
        <v>8.5</v>
      </c>
      <c r="J20" s="13"/>
      <c r="K20" s="13">
        <f>(G20+H20+I20)/3</f>
        <v>9.166666666666666</v>
      </c>
      <c r="L20" s="14">
        <f>0.1*J20+0.9*K20</f>
        <v>8.25</v>
      </c>
      <c r="M20" s="13"/>
      <c r="N20" s="14">
        <f>IF(AND(L20&gt;=5,G20&gt;=4,H20&gt;=4,I20&gt;=4),L20,(L20+M20)/2)</f>
        <v>8.25</v>
      </c>
    </row>
    <row r="21" spans="1:14" ht="13.5">
      <c r="A21" s="10">
        <f>A20+1</f>
        <v>19</v>
      </c>
      <c r="B21" s="6">
        <v>117599</v>
      </c>
      <c r="C21" s="6" t="s">
        <v>43</v>
      </c>
      <c r="D21" s="11">
        <v>49</v>
      </c>
      <c r="E21" s="11" t="s">
        <v>25</v>
      </c>
      <c r="F21" s="11"/>
      <c r="G21" s="6"/>
      <c r="H21" s="12"/>
      <c r="I21" s="12"/>
      <c r="J21" s="13"/>
      <c r="K21" s="13">
        <f>(G21+H21+I21)/3</f>
        <v>0</v>
      </c>
      <c r="L21" s="14">
        <f>0.1*J21+0.9*K21</f>
        <v>0</v>
      </c>
      <c r="M21" s="13"/>
      <c r="N21" s="14">
        <f>IF(AND(L21&gt;=5,G21&gt;=4,H21&gt;=4,I21&gt;=4),L21,(L21+M21)/2)</f>
        <v>0</v>
      </c>
    </row>
    <row r="22" spans="1:14" ht="13.5">
      <c r="A22" s="10">
        <f>A21+1</f>
        <v>20</v>
      </c>
      <c r="B22" s="6">
        <v>117718</v>
      </c>
      <c r="C22" s="6" t="s">
        <v>44</v>
      </c>
      <c r="D22" s="11">
        <v>49</v>
      </c>
      <c r="E22" s="11" t="s">
        <v>25</v>
      </c>
      <c r="F22" s="11"/>
      <c r="G22" s="12">
        <v>4</v>
      </c>
      <c r="H22" s="12">
        <v>9</v>
      </c>
      <c r="I22" s="12">
        <v>8</v>
      </c>
      <c r="J22" s="13"/>
      <c r="K22" s="13">
        <f>(G22+H22+I22)/3</f>
        <v>7</v>
      </c>
      <c r="L22" s="14">
        <f>0.1*J22+0.9*K22</f>
        <v>6.3</v>
      </c>
      <c r="M22" s="13"/>
      <c r="N22" s="14">
        <f>IF(AND(L22&gt;=5,G22&gt;=4,H22&gt;=4,I22&gt;=4),L22,(L22+M22)/2)</f>
        <v>6.3</v>
      </c>
    </row>
    <row r="23" spans="1:14" ht="13.5">
      <c r="A23" s="10">
        <f>A22+1</f>
        <v>21</v>
      </c>
      <c r="B23" s="6">
        <v>117723</v>
      </c>
      <c r="C23" s="6" t="s">
        <v>45</v>
      </c>
      <c r="D23" s="11">
        <v>49</v>
      </c>
      <c r="E23" s="11" t="s">
        <v>25</v>
      </c>
      <c r="F23" s="11"/>
      <c r="G23" s="12">
        <v>5.7</v>
      </c>
      <c r="H23" s="12">
        <v>8.4</v>
      </c>
      <c r="I23" s="12">
        <v>8</v>
      </c>
      <c r="J23" s="13">
        <v>4</v>
      </c>
      <c r="K23" s="13">
        <f>(G23+H23+I23)/3</f>
        <v>7.366666666666667</v>
      </c>
      <c r="L23" s="14">
        <f>0.1*J23+0.9*K23</f>
        <v>7.030000000000001</v>
      </c>
      <c r="M23" s="13"/>
      <c r="N23" s="14">
        <f>IF(AND(L23&gt;=5,G23&gt;=4,H23&gt;=4,I23&gt;=4),L23,(L23+M23)/2)</f>
        <v>7.030000000000001</v>
      </c>
    </row>
    <row r="24" spans="1:14" ht="13.5">
      <c r="A24" s="10">
        <f>A23+1</f>
        <v>22</v>
      </c>
      <c r="B24" s="6">
        <v>117892</v>
      </c>
      <c r="C24" s="6" t="s">
        <v>46</v>
      </c>
      <c r="D24" s="11">
        <v>49</v>
      </c>
      <c r="E24" s="11" t="s">
        <v>25</v>
      </c>
      <c r="F24" s="11"/>
      <c r="G24" s="12">
        <v>4</v>
      </c>
      <c r="H24" s="12">
        <v>8</v>
      </c>
      <c r="I24" s="12">
        <v>9</v>
      </c>
      <c r="J24" s="13"/>
      <c r="K24" s="13">
        <f>(G24+H24+I24)/3</f>
        <v>7</v>
      </c>
      <c r="L24" s="14">
        <f>0.1*J24+0.9*K24</f>
        <v>6.3</v>
      </c>
      <c r="M24" s="13"/>
      <c r="N24" s="14">
        <f>IF(AND(L24&gt;=5,G24&gt;=4,H24&gt;=4,I24&gt;=4),L24,(L24+M24)/2)</f>
        <v>6.3</v>
      </c>
    </row>
    <row r="25" spans="1:14" ht="13.5">
      <c r="A25" s="10">
        <f>A24+1</f>
        <v>23</v>
      </c>
      <c r="B25" s="6">
        <v>117997</v>
      </c>
      <c r="C25" s="6" t="s">
        <v>47</v>
      </c>
      <c r="D25" s="11">
        <v>49</v>
      </c>
      <c r="E25" s="11" t="s">
        <v>25</v>
      </c>
      <c r="F25" s="11"/>
      <c r="G25" s="12">
        <v>4.4</v>
      </c>
      <c r="H25" s="12">
        <v>4.1</v>
      </c>
      <c r="I25" s="12">
        <v>4</v>
      </c>
      <c r="J25" s="13">
        <v>6</v>
      </c>
      <c r="K25" s="13">
        <f>(G25+H25+I25)/3</f>
        <v>4.166666666666667</v>
      </c>
      <c r="L25" s="14">
        <f>0.1*J25+0.9*K25</f>
        <v>4.3500000000000005</v>
      </c>
      <c r="M25" s="13">
        <v>7.5</v>
      </c>
      <c r="N25" s="14">
        <f>IF(AND(L25&gt;=5,G25&gt;=4,H25&gt;=4,I25&gt;=4),L25,(L25+M25)/2)</f>
        <v>5.925000000000001</v>
      </c>
    </row>
    <row r="26" spans="1:14" ht="13.5">
      <c r="A26" s="10">
        <f>A25+1</f>
        <v>24</v>
      </c>
      <c r="B26" s="6">
        <v>118133</v>
      </c>
      <c r="C26" s="6" t="s">
        <v>48</v>
      </c>
      <c r="D26" s="11">
        <v>49</v>
      </c>
      <c r="E26" s="11" t="s">
        <v>25</v>
      </c>
      <c r="F26" s="11"/>
      <c r="G26" s="12">
        <v>6.1</v>
      </c>
      <c r="H26" s="12">
        <v>6</v>
      </c>
      <c r="I26" s="12">
        <v>9.5</v>
      </c>
      <c r="J26" s="13"/>
      <c r="K26" s="13">
        <f>(G26+H26+I26)/3</f>
        <v>7.2</v>
      </c>
      <c r="L26" s="14">
        <f>0.1*J26+0.9*K26</f>
        <v>6.48</v>
      </c>
      <c r="M26" s="13"/>
      <c r="N26" s="14">
        <f>IF(AND(L26&gt;=5,G26&gt;=4,H26&gt;=4,I26&gt;=4),L26,(L26+M26)/2)</f>
        <v>6.48</v>
      </c>
    </row>
    <row r="27" spans="1:14" ht="13.5">
      <c r="A27" s="10">
        <f>A26+1</f>
        <v>25</v>
      </c>
      <c r="B27" s="6">
        <v>118364</v>
      </c>
      <c r="C27" s="6" t="s">
        <v>49</v>
      </c>
      <c r="D27" s="11">
        <v>49</v>
      </c>
      <c r="E27" s="11" t="s">
        <v>25</v>
      </c>
      <c r="F27" s="11"/>
      <c r="G27" s="12">
        <v>7.6</v>
      </c>
      <c r="H27" s="12">
        <v>5.5</v>
      </c>
      <c r="I27" s="12">
        <v>7.5</v>
      </c>
      <c r="J27" s="13"/>
      <c r="K27" s="13">
        <f>(G27+H27+I27)/3</f>
        <v>6.866666666666667</v>
      </c>
      <c r="L27" s="14">
        <f>0.1*J27+0.9*K27</f>
        <v>6.180000000000001</v>
      </c>
      <c r="M27" s="13"/>
      <c r="N27" s="14">
        <f>IF(AND(L27&gt;=5,G27&gt;=4,H27&gt;=4,I27&gt;=4),L27,(L27+M27)/2)</f>
        <v>6.180000000000001</v>
      </c>
    </row>
    <row r="28" spans="1:14" ht="13.5">
      <c r="A28" s="10">
        <f>A27+1</f>
        <v>26</v>
      </c>
      <c r="B28" s="6">
        <v>118613</v>
      </c>
      <c r="C28" s="6" t="s">
        <v>50</v>
      </c>
      <c r="D28" s="11">
        <v>49</v>
      </c>
      <c r="E28" s="11" t="s">
        <v>25</v>
      </c>
      <c r="F28" s="11"/>
      <c r="G28" s="12">
        <v>5.7</v>
      </c>
      <c r="H28" s="12">
        <v>5.8</v>
      </c>
      <c r="I28" s="12">
        <v>10</v>
      </c>
      <c r="J28" s="13"/>
      <c r="K28" s="13">
        <f>(G28+H28+I28)/3</f>
        <v>7.166666666666667</v>
      </c>
      <c r="L28" s="14">
        <f>0.1*J28+0.9*K28</f>
        <v>6.45</v>
      </c>
      <c r="M28" s="13"/>
      <c r="N28" s="14">
        <f>IF(AND(L28&gt;=5,G28&gt;=4,H28&gt;=4,I28&gt;=4),L28,(L28+M28)/2)</f>
        <v>6.45</v>
      </c>
    </row>
    <row r="29" spans="1:14" ht="13.5">
      <c r="A29" s="10">
        <f>A28+1</f>
        <v>27</v>
      </c>
      <c r="B29" s="6">
        <v>118778</v>
      </c>
      <c r="C29" s="6" t="s">
        <v>51</v>
      </c>
      <c r="D29" s="11">
        <v>49</v>
      </c>
      <c r="E29" s="11" t="s">
        <v>25</v>
      </c>
      <c r="F29" s="11"/>
      <c r="G29" s="12">
        <v>8.8</v>
      </c>
      <c r="H29" s="12">
        <v>7.7</v>
      </c>
      <c r="I29" s="12">
        <v>10</v>
      </c>
      <c r="J29" s="13">
        <v>9</v>
      </c>
      <c r="K29" s="13">
        <f>(G29+H29+I29)/3</f>
        <v>8.833333333333334</v>
      </c>
      <c r="L29" s="14">
        <f>0.1*J29+0.9*K29</f>
        <v>8.850000000000001</v>
      </c>
      <c r="M29" s="13"/>
      <c r="N29" s="14">
        <f>IF(AND(L29&gt;=5,G29&gt;=4,H29&gt;=4,I29&gt;=4),L29,(L29+M29)/2)</f>
        <v>8.850000000000001</v>
      </c>
    </row>
    <row r="30" spans="1:14" ht="13.5">
      <c r="A30" s="10">
        <f>A29+1</f>
        <v>28</v>
      </c>
      <c r="B30" s="6">
        <v>119113</v>
      </c>
      <c r="C30" s="6" t="s">
        <v>52</v>
      </c>
      <c r="D30" s="11">
        <v>49</v>
      </c>
      <c r="E30" s="11" t="s">
        <v>25</v>
      </c>
      <c r="F30" s="11"/>
      <c r="G30" s="12">
        <v>6</v>
      </c>
      <c r="H30" s="12">
        <v>4.2</v>
      </c>
      <c r="I30" s="12">
        <v>8</v>
      </c>
      <c r="J30" s="13"/>
      <c r="K30" s="13">
        <f>(G30+H30+I30)/3</f>
        <v>6.066666666666666</v>
      </c>
      <c r="L30" s="14">
        <f>0.1*J30+0.9*K30</f>
        <v>5.46</v>
      </c>
      <c r="M30" s="13"/>
      <c r="N30" s="14">
        <f>IF(AND(L30&gt;=5,G30&gt;=4,H30&gt;=4,I30&gt;=4),L30,(L30+M30)/2)</f>
        <v>5.46</v>
      </c>
    </row>
    <row r="31" spans="1:14" ht="13.5">
      <c r="A31" s="10">
        <f>A30+1</f>
        <v>29</v>
      </c>
      <c r="B31" s="6">
        <v>119338</v>
      </c>
      <c r="C31" s="6" t="s">
        <v>53</v>
      </c>
      <c r="D31" s="11">
        <v>49</v>
      </c>
      <c r="E31" s="11" t="s">
        <v>25</v>
      </c>
      <c r="F31" s="11"/>
      <c r="G31" s="12">
        <v>6.7</v>
      </c>
      <c r="H31" s="12">
        <v>4.8</v>
      </c>
      <c r="I31" s="12">
        <v>8</v>
      </c>
      <c r="J31" s="13">
        <v>6</v>
      </c>
      <c r="K31" s="13">
        <f>(G31+H31+I31)/3</f>
        <v>6.5</v>
      </c>
      <c r="L31" s="14">
        <f>0.1*J31+0.9*K31</f>
        <v>6.450000000000001</v>
      </c>
      <c r="M31" s="13"/>
      <c r="N31" s="14">
        <f>IF(AND(L31&gt;=5,G31&gt;=4,H31&gt;=4,I31&gt;=4),L31,(L31+M31)/2)</f>
        <v>6.450000000000001</v>
      </c>
    </row>
    <row r="32" spans="1:14" ht="13.5">
      <c r="A32" s="10">
        <f>A31+1</f>
        <v>30</v>
      </c>
      <c r="B32" s="6">
        <v>119384</v>
      </c>
      <c r="C32" s="6" t="s">
        <v>54</v>
      </c>
      <c r="D32" s="11">
        <v>49</v>
      </c>
      <c r="E32" s="11" t="s">
        <v>25</v>
      </c>
      <c r="F32" s="11"/>
      <c r="G32" s="12">
        <v>7.7</v>
      </c>
      <c r="H32" s="12">
        <v>4.2</v>
      </c>
      <c r="I32" s="12">
        <v>7.5</v>
      </c>
      <c r="J32" s="13"/>
      <c r="K32" s="13">
        <f>(G32+H32+I32)/3</f>
        <v>6.466666666666666</v>
      </c>
      <c r="L32" s="14">
        <f>0.1*J32+0.9*K32</f>
        <v>5.819999999999999</v>
      </c>
      <c r="M32" s="13"/>
      <c r="N32" s="14">
        <f>IF(AND(L32&gt;=5,G32&gt;=4,H32&gt;=4,I32&gt;=4),L32,(L32+M32)/2)</f>
        <v>5.819999999999999</v>
      </c>
    </row>
    <row r="33" spans="1:14" ht="13.5">
      <c r="A33" s="10">
        <f>A32+1</f>
        <v>31</v>
      </c>
      <c r="B33" s="6">
        <v>119476</v>
      </c>
      <c r="C33" s="6" t="s">
        <v>55</v>
      </c>
      <c r="D33" s="11">
        <v>49</v>
      </c>
      <c r="E33" s="11" t="s">
        <v>25</v>
      </c>
      <c r="F33" s="11"/>
      <c r="G33" s="12">
        <v>5.7</v>
      </c>
      <c r="H33" s="12">
        <v>2.5</v>
      </c>
      <c r="I33" s="12">
        <v>10</v>
      </c>
      <c r="J33" s="13"/>
      <c r="K33" s="13">
        <f>(G33+H33+I33)/3</f>
        <v>6.066666666666666</v>
      </c>
      <c r="L33" s="14">
        <f>0.1*J33+0.9*K33</f>
        <v>5.46</v>
      </c>
      <c r="M33" s="13">
        <v>7</v>
      </c>
      <c r="N33" s="14">
        <f>IF(AND(L33&gt;=5,G33&gt;=4,H33&gt;=4,I33&gt;=4),L33,(L33+M33)/2)</f>
        <v>6.23</v>
      </c>
    </row>
    <row r="34" spans="1:14" ht="13.5">
      <c r="A34" s="10">
        <f>A33+1</f>
        <v>32</v>
      </c>
      <c r="B34" s="6">
        <v>120106</v>
      </c>
      <c r="C34" s="6" t="s">
        <v>56</v>
      </c>
      <c r="D34" s="11">
        <v>49</v>
      </c>
      <c r="E34" s="11" t="s">
        <v>25</v>
      </c>
      <c r="F34" s="11"/>
      <c r="G34" s="12">
        <v>6.5</v>
      </c>
      <c r="H34" s="12">
        <v>7</v>
      </c>
      <c r="I34" s="12">
        <v>9.5</v>
      </c>
      <c r="J34" s="13"/>
      <c r="K34" s="13">
        <f>(G34+H34+I34)/3</f>
        <v>7.666666666666667</v>
      </c>
      <c r="L34" s="14">
        <f>0.1*J34+0.9*K34</f>
        <v>6.9</v>
      </c>
      <c r="M34" s="13"/>
      <c r="N34" s="14">
        <f>IF(AND(L34&gt;=5,G34&gt;=4,H34&gt;=4,I34&gt;=4),L34,(L34+M34)/2)</f>
        <v>6.9</v>
      </c>
    </row>
    <row r="35" spans="1:14" ht="13.5">
      <c r="A35" s="10">
        <f>A34+1</f>
        <v>33</v>
      </c>
      <c r="B35" s="6">
        <v>120123</v>
      </c>
      <c r="C35" s="6" t="s">
        <v>57</v>
      </c>
      <c r="D35" s="11">
        <v>49</v>
      </c>
      <c r="E35" s="11" t="s">
        <v>25</v>
      </c>
      <c r="F35" s="11"/>
      <c r="G35" s="12">
        <v>7</v>
      </c>
      <c r="H35" s="12">
        <v>1.5</v>
      </c>
      <c r="I35" s="12">
        <v>5</v>
      </c>
      <c r="J35" s="13"/>
      <c r="K35" s="13">
        <f>(G35+H35+I35)/3</f>
        <v>4.5</v>
      </c>
      <c r="L35" s="14">
        <f>0.1*J35+0.9*K35</f>
        <v>4.05</v>
      </c>
      <c r="M35" s="13"/>
      <c r="N35" s="14">
        <f>IF(AND(L35&gt;=5,G35&gt;=4,H35&gt;=4,I35&gt;=4),L35,(L35+M35)/2)</f>
        <v>2.025</v>
      </c>
    </row>
    <row r="36" spans="1:14" ht="13.5">
      <c r="A36" s="10">
        <f>A35+1</f>
        <v>34</v>
      </c>
      <c r="B36" s="6">
        <v>120258</v>
      </c>
      <c r="C36" s="6" t="s">
        <v>58</v>
      </c>
      <c r="D36" s="11">
        <v>49</v>
      </c>
      <c r="E36" s="11" t="s">
        <v>25</v>
      </c>
      <c r="F36" s="11"/>
      <c r="G36" s="12">
        <v>3.5</v>
      </c>
      <c r="H36" s="12">
        <v>6</v>
      </c>
      <c r="I36" s="12">
        <v>7.5</v>
      </c>
      <c r="J36" s="13"/>
      <c r="K36" s="13">
        <f>(G36+H36+I36)/3</f>
        <v>5.666666666666667</v>
      </c>
      <c r="L36" s="14">
        <f>0.1*J36+0.9*K36</f>
        <v>5.1000000000000005</v>
      </c>
      <c r="M36" s="13">
        <v>9</v>
      </c>
      <c r="N36" s="14">
        <f>IF(AND(L36&gt;=5,G36&gt;=4,H36&gt;=4,I36&gt;=4),L36,(L36+M36)/2)</f>
        <v>7.050000000000001</v>
      </c>
    </row>
    <row r="37" spans="1:14" ht="13.5">
      <c r="A37" s="10">
        <f>A36+1</f>
        <v>35</v>
      </c>
      <c r="B37" s="6">
        <v>120274</v>
      </c>
      <c r="C37" s="6" t="s">
        <v>59</v>
      </c>
      <c r="D37" s="11">
        <v>49</v>
      </c>
      <c r="E37" s="11" t="s">
        <v>25</v>
      </c>
      <c r="F37" s="11"/>
      <c r="G37" s="12">
        <v>7.8</v>
      </c>
      <c r="H37" s="12">
        <v>5.5</v>
      </c>
      <c r="I37" s="12">
        <v>6.5</v>
      </c>
      <c r="J37" s="13"/>
      <c r="K37" s="13">
        <f>(G37+H37+I37)/3</f>
        <v>6.6000000000000005</v>
      </c>
      <c r="L37" s="14">
        <f>0.1*J37+0.9*K37</f>
        <v>5.94</v>
      </c>
      <c r="M37" s="13"/>
      <c r="N37" s="14">
        <f>IF(AND(L37&gt;=5,G37&gt;=4,H37&gt;=4,I37&gt;=4),L37,(L37+M37)/2)</f>
        <v>5.94</v>
      </c>
    </row>
    <row r="38" spans="1:14" ht="13.5">
      <c r="A38" s="10">
        <f>A37+1</f>
        <v>36</v>
      </c>
      <c r="B38" s="6">
        <v>120936</v>
      </c>
      <c r="C38" s="6" t="s">
        <v>60</v>
      </c>
      <c r="D38" s="11">
        <v>49</v>
      </c>
      <c r="E38" s="11" t="s">
        <v>25</v>
      </c>
      <c r="F38" s="11"/>
      <c r="G38" s="12">
        <v>6.4</v>
      </c>
      <c r="H38" s="12">
        <v>1.7000000000000002</v>
      </c>
      <c r="I38" s="12">
        <v>3</v>
      </c>
      <c r="J38" s="13"/>
      <c r="K38" s="13">
        <f>(G38+H38+I38)/3</f>
        <v>3.7000000000000006</v>
      </c>
      <c r="L38" s="14">
        <f>0.1*J38+0.9*K38</f>
        <v>3.3300000000000005</v>
      </c>
      <c r="M38" s="13">
        <v>5.5</v>
      </c>
      <c r="N38" s="14">
        <f>IF(AND(L38&gt;=5,G38&gt;=4,H38&gt;=4,I38&gt;=4),L38,(L38+M38)/2)</f>
        <v>4.415</v>
      </c>
    </row>
    <row r="39" spans="1:14" ht="13.5">
      <c r="A39" s="10">
        <f>A38+1</f>
        <v>37</v>
      </c>
      <c r="B39" s="6">
        <v>120994</v>
      </c>
      <c r="C39" s="6" t="s">
        <v>61</v>
      </c>
      <c r="D39" s="11">
        <v>49</v>
      </c>
      <c r="E39" s="11" t="s">
        <v>25</v>
      </c>
      <c r="F39" s="11"/>
      <c r="G39" s="12">
        <v>6.1</v>
      </c>
      <c r="H39" s="12">
        <v>7</v>
      </c>
      <c r="I39" s="12">
        <v>7</v>
      </c>
      <c r="J39" s="13"/>
      <c r="K39" s="13">
        <f>(G39+H39+I39)/3</f>
        <v>6.7</v>
      </c>
      <c r="L39" s="14">
        <f>0.1*J39+0.9*K39</f>
        <v>6.03</v>
      </c>
      <c r="M39" s="13"/>
      <c r="N39" s="14">
        <f>IF(AND(L39&gt;=5,G39&gt;=4,H39&gt;=4,I39&gt;=4),L39,(L39+M39)/2)</f>
        <v>6.03</v>
      </c>
    </row>
    <row r="40" spans="1:14" ht="13.5">
      <c r="A40" s="10">
        <f>A39+1</f>
        <v>38</v>
      </c>
      <c r="B40" s="6">
        <v>121275</v>
      </c>
      <c r="C40" s="6" t="s">
        <v>62</v>
      </c>
      <c r="D40" s="11">
        <v>49</v>
      </c>
      <c r="E40" s="11" t="s">
        <v>25</v>
      </c>
      <c r="F40" s="11"/>
      <c r="G40" s="12">
        <v>6</v>
      </c>
      <c r="H40" s="12">
        <v>7.9</v>
      </c>
      <c r="I40" s="12">
        <v>9</v>
      </c>
      <c r="J40" s="13">
        <v>6</v>
      </c>
      <c r="K40" s="13">
        <f>(G40+H40+I40)/3</f>
        <v>7.633333333333333</v>
      </c>
      <c r="L40" s="14">
        <f>0.1*J40+0.9*K40</f>
        <v>7.470000000000001</v>
      </c>
      <c r="M40" s="13"/>
      <c r="N40" s="14">
        <f>IF(AND(L40&gt;=5,G40&gt;=4,H40&gt;=4,I40&gt;=4),L40,(L40+M40)/2)</f>
        <v>7.470000000000001</v>
      </c>
    </row>
    <row r="41" spans="1:14" ht="13.5">
      <c r="A41" s="10">
        <f>A40+1</f>
        <v>39</v>
      </c>
      <c r="B41" s="6">
        <v>121372</v>
      </c>
      <c r="C41" s="6" t="s">
        <v>63</v>
      </c>
      <c r="D41" s="11">
        <v>49</v>
      </c>
      <c r="E41" s="11" t="s">
        <v>25</v>
      </c>
      <c r="F41" s="11"/>
      <c r="G41" s="12">
        <v>4.5</v>
      </c>
      <c r="H41" s="12">
        <v>7.5</v>
      </c>
      <c r="I41" s="12">
        <v>8</v>
      </c>
      <c r="J41" s="13"/>
      <c r="K41" s="13">
        <f>(G41+H41+I41)/3</f>
        <v>6.666666666666667</v>
      </c>
      <c r="L41" s="14">
        <f>0.1*J41+0.9*K41</f>
        <v>6</v>
      </c>
      <c r="M41" s="13"/>
      <c r="N41" s="14">
        <f>IF(AND(L41&gt;=5,G41&gt;=4,H41&gt;=4,I41&gt;=4),L41,(L41+M41)/2)</f>
        <v>6</v>
      </c>
    </row>
    <row r="42" spans="1:14" ht="13.5">
      <c r="A42" s="10">
        <f>A41+1</f>
        <v>40</v>
      </c>
      <c r="B42" s="6">
        <v>123144</v>
      </c>
      <c r="C42" s="6" t="s">
        <v>64</v>
      </c>
      <c r="D42" s="11">
        <v>49</v>
      </c>
      <c r="E42" s="11" t="s">
        <v>25</v>
      </c>
      <c r="F42" s="11"/>
      <c r="G42" s="12">
        <v>7.6</v>
      </c>
      <c r="H42" s="12">
        <v>5.5</v>
      </c>
      <c r="I42" s="12">
        <v>5.5</v>
      </c>
      <c r="J42" s="13"/>
      <c r="K42" s="13">
        <f>(G42+H42+I42)/3</f>
        <v>6.2</v>
      </c>
      <c r="L42" s="14">
        <f>0.1*J42+0.9*K42</f>
        <v>5.58</v>
      </c>
      <c r="M42" s="13"/>
      <c r="N42" s="14">
        <f>IF(AND(L42&gt;=5,G42&gt;=4,H42&gt;=4,I42&gt;=4),L42,(L42+M42)/2)</f>
        <v>5.58</v>
      </c>
    </row>
    <row r="43" spans="1:14" ht="13.5">
      <c r="A43" s="6"/>
      <c r="B43" s="10"/>
      <c r="C43" s="15"/>
      <c r="D43" s="10"/>
      <c r="E43" s="10"/>
      <c r="F43" s="16"/>
      <c r="G43" s="12"/>
      <c r="H43" s="6"/>
      <c r="I43" s="12"/>
      <c r="J43" s="17"/>
      <c r="K43" s="6"/>
      <c r="L43" s="6"/>
      <c r="M43" s="6"/>
      <c r="N43" s="6"/>
    </row>
    <row r="44" spans="1:14" ht="13.5">
      <c r="A44" s="18" t="s">
        <v>65</v>
      </c>
      <c r="B44" s="18"/>
      <c r="C44" s="18"/>
      <c r="D44" s="19"/>
      <c r="E44" s="19"/>
      <c r="F44" s="19"/>
      <c r="G44" s="20">
        <f>AVERAGE(G3:G43)</f>
        <v>6.081081081081081</v>
      </c>
      <c r="H44" s="12">
        <f>AVERAGE(H3:H43)</f>
        <v>5.797222222222221</v>
      </c>
      <c r="I44" s="13">
        <f>AVERAGE(I3:I43)</f>
        <v>7.013513513513513</v>
      </c>
      <c r="J44" s="13">
        <f>AVERAGE(J3:J43)</f>
        <v>6.625</v>
      </c>
      <c r="K44" s="13">
        <f>AVERAGE(K3:K43)</f>
        <v>5.7766666666666655</v>
      </c>
      <c r="L44" s="14">
        <f>AVERAGE(L3:L43)</f>
        <v>5.331500000000001</v>
      </c>
      <c r="M44" s="14">
        <f>AVERAGE(M3:M43)</f>
        <v>7.4</v>
      </c>
      <c r="N44" s="14">
        <f>AVERAGE(N3:N43)</f>
        <v>5.643000000000001</v>
      </c>
    </row>
    <row r="45" spans="1:14" ht="13.5">
      <c r="A45" s="18" t="s">
        <v>66</v>
      </c>
      <c r="B45" s="18"/>
      <c r="C45" s="18"/>
      <c r="D45" s="19"/>
      <c r="E45" s="19"/>
      <c r="F45" s="19"/>
      <c r="G45" s="21">
        <f>SUM(G3:G43)/G44</f>
        <v>37</v>
      </c>
      <c r="H45" s="21">
        <f>SUM(H3:H43)/H44</f>
        <v>36</v>
      </c>
      <c r="I45" s="22">
        <f>SUM(I3:I43)/I44</f>
        <v>37</v>
      </c>
      <c r="J45" s="22">
        <f>SUM(J3:J43)/J44</f>
        <v>8</v>
      </c>
      <c r="K45" s="13">
        <f>SUM(K3:K43)/K44</f>
        <v>40</v>
      </c>
      <c r="L45" s="23">
        <f>SUM(L3:L43)/L44</f>
        <v>40</v>
      </c>
      <c r="M45" s="23">
        <f>SUM(M3:M43)/M44</f>
        <v>10</v>
      </c>
      <c r="N45" s="23">
        <f>SUM(N3:N43)/N44</f>
        <v>40</v>
      </c>
    </row>
    <row r="46" spans="1:14" ht="13.5">
      <c r="A46" s="6"/>
      <c r="B46" s="6"/>
      <c r="C46" s="6"/>
      <c r="D46" s="11"/>
      <c r="E46" s="11"/>
      <c r="F46" s="11"/>
      <c r="G46" s="6"/>
      <c r="H46" s="20"/>
      <c r="I46" s="17"/>
      <c r="J46" s="13"/>
      <c r="K46" s="20"/>
      <c r="L46" s="20"/>
      <c r="M46" s="20"/>
      <c r="N46" s="20"/>
    </row>
    <row r="47" spans="1:14" ht="13.5">
      <c r="A47" s="6"/>
      <c r="B47" s="6"/>
      <c r="C47" s="9" t="s">
        <v>67</v>
      </c>
      <c r="D47" s="11"/>
      <c r="E47" s="11"/>
      <c r="F47" s="11"/>
      <c r="G47" s="6"/>
      <c r="H47" s="6"/>
      <c r="I47" s="17"/>
      <c r="J47" s="17"/>
      <c r="K47" s="6"/>
      <c r="L47" s="6"/>
      <c r="M47" s="6"/>
      <c r="N47" s="6"/>
    </row>
    <row r="48" spans="1:14" ht="13.5">
      <c r="A48" s="6"/>
      <c r="B48" s="6"/>
      <c r="C48" s="6"/>
      <c r="D48" s="11"/>
      <c r="E48" s="11"/>
      <c r="F48" s="11"/>
      <c r="G48" s="6"/>
      <c r="H48" s="6"/>
      <c r="I48" s="17"/>
      <c r="J48" s="17"/>
      <c r="K48" s="6"/>
      <c r="L48" s="6"/>
      <c r="M48" s="6"/>
      <c r="N48" s="6"/>
    </row>
    <row r="49" spans="1:14" ht="13.5">
      <c r="A49" s="10">
        <v>1</v>
      </c>
      <c r="B49" s="6">
        <v>1476</v>
      </c>
      <c r="C49" s="6" t="s">
        <v>68</v>
      </c>
      <c r="D49" s="11">
        <v>49</v>
      </c>
      <c r="E49" s="11" t="s">
        <v>25</v>
      </c>
      <c r="F49" s="11"/>
      <c r="G49" s="12">
        <v>7.6</v>
      </c>
      <c r="H49" s="12">
        <v>0.7</v>
      </c>
      <c r="I49" s="12">
        <v>1</v>
      </c>
      <c r="J49" s="24" t="s">
        <v>69</v>
      </c>
      <c r="K49" s="13">
        <f>(G49+H49+I49)/3</f>
        <v>3.0999999999999996</v>
      </c>
      <c r="L49" s="14">
        <f>K49</f>
        <v>3.0999999999999996</v>
      </c>
      <c r="M49" s="20">
        <v>1.3</v>
      </c>
      <c r="N49" s="14">
        <f>IF(AND(L49&gt;=5,G49&gt;=4,H49&gt;=4,I49&gt;=4),L49,(L49+M49)/2)</f>
        <v>2.1999999999999997</v>
      </c>
    </row>
    <row r="50" spans="1:14" ht="13.5">
      <c r="A50" s="10">
        <f>A49+1</f>
        <v>2</v>
      </c>
      <c r="B50" s="6">
        <v>35501</v>
      </c>
      <c r="C50" s="6" t="s">
        <v>70</v>
      </c>
      <c r="D50" s="11">
        <v>34</v>
      </c>
      <c r="E50" s="11" t="s">
        <v>25</v>
      </c>
      <c r="F50" s="11" t="s">
        <v>71</v>
      </c>
      <c r="G50" s="6"/>
      <c r="H50" s="12"/>
      <c r="I50" s="12"/>
      <c r="J50" s="24" t="s">
        <v>69</v>
      </c>
      <c r="K50" s="13">
        <f>(G50+H50+I50)/3</f>
        <v>0</v>
      </c>
      <c r="L50" s="14">
        <f>K50</f>
        <v>0</v>
      </c>
      <c r="M50" s="20"/>
      <c r="N50" s="14">
        <f>IF(AND(L50&gt;=5,G50&gt;=4,H50&gt;=4,I50&gt;=4),L50,(L50+M50)/2)</f>
        <v>0</v>
      </c>
    </row>
    <row r="51" spans="1:14" ht="13.5">
      <c r="A51" s="10">
        <f>A50+1</f>
        <v>3</v>
      </c>
      <c r="B51" s="6">
        <v>80508</v>
      </c>
      <c r="C51" s="6" t="s">
        <v>72</v>
      </c>
      <c r="D51" s="11">
        <v>49</v>
      </c>
      <c r="E51" s="11" t="s">
        <v>25</v>
      </c>
      <c r="F51" s="11"/>
      <c r="G51" s="6"/>
      <c r="H51" s="12"/>
      <c r="I51" s="12"/>
      <c r="J51" s="24" t="s">
        <v>69</v>
      </c>
      <c r="K51" s="13">
        <f>(G51+H51+I51)/3</f>
        <v>0</v>
      </c>
      <c r="L51" s="14">
        <f>K51</f>
        <v>0</v>
      </c>
      <c r="M51" s="20"/>
      <c r="N51" s="14">
        <f>IF(AND(L51&gt;=5,G51&gt;=4,H51&gt;=4,I51&gt;=4),L51,(L51+M51)/2)</f>
        <v>0</v>
      </c>
    </row>
    <row r="52" spans="1:14" ht="13.5">
      <c r="A52" s="10">
        <f>A51+1</f>
        <v>4</v>
      </c>
      <c r="B52" s="6">
        <v>82626</v>
      </c>
      <c r="C52" s="6" t="s">
        <v>73</v>
      </c>
      <c r="D52" s="11">
        <v>49</v>
      </c>
      <c r="E52" s="11" t="s">
        <v>25</v>
      </c>
      <c r="F52" s="11"/>
      <c r="G52" s="12">
        <v>6.7</v>
      </c>
      <c r="H52" s="12">
        <v>1.5</v>
      </c>
      <c r="I52" s="12">
        <v>6.5</v>
      </c>
      <c r="J52" s="24" t="s">
        <v>69</v>
      </c>
      <c r="K52" s="13">
        <f>(G52+H52+I52)/3</f>
        <v>4.8999999999999995</v>
      </c>
      <c r="L52" s="14">
        <f>K52</f>
        <v>4.8999999999999995</v>
      </c>
      <c r="M52" s="20">
        <v>6</v>
      </c>
      <c r="N52" s="14">
        <f>IF(AND(L52&gt;=5,G52&gt;=4,H52&gt;=4,I52&gt;=4),L52,(L52+M52)/2)</f>
        <v>5.449999999999999</v>
      </c>
    </row>
    <row r="53" spans="1:14" ht="13.5">
      <c r="A53" s="10">
        <f>A52+1</f>
        <v>5</v>
      </c>
      <c r="B53" s="6">
        <v>91181</v>
      </c>
      <c r="C53" s="6" t="s">
        <v>74</v>
      </c>
      <c r="D53" s="11">
        <v>49</v>
      </c>
      <c r="E53" s="11" t="s">
        <v>25</v>
      </c>
      <c r="F53" s="11"/>
      <c r="G53" s="12">
        <v>7.3</v>
      </c>
      <c r="H53" s="12">
        <v>2.5</v>
      </c>
      <c r="I53" s="12">
        <v>3.5</v>
      </c>
      <c r="J53" s="24" t="s">
        <v>69</v>
      </c>
      <c r="K53" s="13">
        <f>(G53+H53+I53)/3</f>
        <v>4.433333333333334</v>
      </c>
      <c r="L53" s="14">
        <f>K53</f>
        <v>4.433333333333334</v>
      </c>
      <c r="M53" s="20">
        <v>9</v>
      </c>
      <c r="N53" s="14">
        <f>IF(AND(L53&gt;=5,G53&gt;=4,H53&gt;=4,I53&gt;=4),L53,(L53+M53)/2)</f>
        <v>6.716666666666667</v>
      </c>
    </row>
    <row r="54" spans="1:14" ht="13.5">
      <c r="A54" s="10">
        <f>A53+1</f>
        <v>6</v>
      </c>
      <c r="B54" s="6">
        <v>91472</v>
      </c>
      <c r="C54" s="6" t="s">
        <v>75</v>
      </c>
      <c r="D54" s="11">
        <v>49</v>
      </c>
      <c r="E54" s="11" t="s">
        <v>25</v>
      </c>
      <c r="F54" s="11"/>
      <c r="G54" s="12">
        <v>1.6</v>
      </c>
      <c r="H54" s="12"/>
      <c r="I54" s="12"/>
      <c r="J54" s="24" t="s">
        <v>69</v>
      </c>
      <c r="K54" s="13">
        <f>(G54+H54+I54)/3</f>
        <v>0.5333333333333333</v>
      </c>
      <c r="L54" s="14">
        <f>K54</f>
        <v>0.5333333333333333</v>
      </c>
      <c r="M54" s="20"/>
      <c r="N54" s="14">
        <f>IF(AND(L54&gt;=5,G54&gt;=4,H54&gt;=4,I54&gt;=4),L54,(L54+M54)/2)</f>
        <v>0.26666666666666666</v>
      </c>
    </row>
    <row r="55" spans="1:14" ht="13.5">
      <c r="A55" s="10">
        <f>A54+1</f>
        <v>7</v>
      </c>
      <c r="B55" s="6">
        <v>93708</v>
      </c>
      <c r="C55" s="6" t="s">
        <v>76</v>
      </c>
      <c r="D55" s="11">
        <v>49</v>
      </c>
      <c r="E55" s="11" t="s">
        <v>25</v>
      </c>
      <c r="F55" s="11"/>
      <c r="G55" s="12">
        <v>5</v>
      </c>
      <c r="H55" s="12">
        <v>3.8</v>
      </c>
      <c r="I55" s="12">
        <v>2.5</v>
      </c>
      <c r="J55" s="24" t="s">
        <v>69</v>
      </c>
      <c r="K55" s="13">
        <f>(G55+H55+I55)/3</f>
        <v>3.766666666666667</v>
      </c>
      <c r="L55" s="14">
        <f>K55</f>
        <v>3.766666666666667</v>
      </c>
      <c r="M55" s="20">
        <v>8.5</v>
      </c>
      <c r="N55" s="14">
        <f>IF(AND(L55&gt;=5,G55&gt;=4,H55&gt;=4,I55&gt;=4),L55,(L55+M55)/2)</f>
        <v>6.133333333333334</v>
      </c>
    </row>
    <row r="56" spans="1:14" ht="13.5">
      <c r="A56" s="10">
        <f>A55+1</f>
        <v>8</v>
      </c>
      <c r="B56" s="6">
        <v>94410</v>
      </c>
      <c r="C56" s="6" t="s">
        <v>77</v>
      </c>
      <c r="D56" s="11">
        <v>49</v>
      </c>
      <c r="E56" s="11" t="s">
        <v>25</v>
      </c>
      <c r="F56" s="11"/>
      <c r="G56" s="12">
        <v>3.2</v>
      </c>
      <c r="H56" s="12">
        <v>5.5</v>
      </c>
      <c r="I56" s="12">
        <v>5.5</v>
      </c>
      <c r="J56" s="24" t="s">
        <v>69</v>
      </c>
      <c r="K56" s="13">
        <f>(G56+H56+I56)/3</f>
        <v>4.733333333333333</v>
      </c>
      <c r="L56" s="14">
        <f>K56</f>
        <v>4.733333333333333</v>
      </c>
      <c r="M56" s="20">
        <v>10</v>
      </c>
      <c r="N56" s="14">
        <f>IF(AND(L56&gt;=5,G56&gt;=4,H56&gt;=4,I56&gt;=4),L56,(L56+M56)/2)</f>
        <v>7.366666666666667</v>
      </c>
    </row>
    <row r="57" spans="1:14" ht="13.5">
      <c r="A57" s="10">
        <f>A56+1</f>
        <v>9</v>
      </c>
      <c r="B57" s="6">
        <v>94688</v>
      </c>
      <c r="C57" s="6" t="s">
        <v>78</v>
      </c>
      <c r="D57" s="11">
        <v>49</v>
      </c>
      <c r="E57" s="11" t="s">
        <v>25</v>
      </c>
      <c r="F57" s="11"/>
      <c r="G57" s="12">
        <v>2.7</v>
      </c>
      <c r="H57" s="12">
        <v>3.1</v>
      </c>
      <c r="I57" s="12">
        <v>0.5</v>
      </c>
      <c r="J57" s="24" t="s">
        <v>69</v>
      </c>
      <c r="K57" s="13">
        <f>(G57+H57+I57)/3</f>
        <v>2.1</v>
      </c>
      <c r="L57" s="14">
        <f>K57</f>
        <v>2.1</v>
      </c>
      <c r="M57" s="20">
        <v>7.5</v>
      </c>
      <c r="N57" s="14">
        <v>5</v>
      </c>
    </row>
    <row r="58" spans="1:14" ht="13.5">
      <c r="A58" s="6"/>
      <c r="B58" s="10"/>
      <c r="C58" s="15"/>
      <c r="D58" s="10"/>
      <c r="E58" s="10"/>
      <c r="F58" s="16"/>
      <c r="G58" s="12"/>
      <c r="H58" s="12"/>
      <c r="I58" s="13"/>
      <c r="J58" s="13"/>
      <c r="K58" s="13"/>
      <c r="L58" s="20"/>
      <c r="M58" s="20"/>
      <c r="N58" s="20"/>
    </row>
    <row r="59" spans="1:14" ht="13.5">
      <c r="A59" s="18" t="s">
        <v>65</v>
      </c>
      <c r="B59" s="18"/>
      <c r="C59" s="18"/>
      <c r="D59" s="19"/>
      <c r="E59" s="19"/>
      <c r="F59" s="19"/>
      <c r="G59" s="20">
        <f>AVERAGE(G48:G58)</f>
        <v>4.871428571428572</v>
      </c>
      <c r="H59" s="12">
        <f>AVERAGE(H48:H58)</f>
        <v>2.85</v>
      </c>
      <c r="I59" s="13">
        <f>AVERAGE(I48:I58)</f>
        <v>3.25</v>
      </c>
      <c r="J59" s="24" t="s">
        <v>69</v>
      </c>
      <c r="K59" s="13">
        <f>AVERAGE(K48:K58)</f>
        <v>2.6185185185185187</v>
      </c>
      <c r="L59" s="14">
        <f>AVERAGE(L48:L58)</f>
        <v>2.6185185185185187</v>
      </c>
      <c r="M59" s="14">
        <f>AVERAGE(M48:M58)</f>
        <v>7.05</v>
      </c>
      <c r="N59" s="14">
        <f>AVERAGE(N48:N58)</f>
        <v>3.6814814814814816</v>
      </c>
    </row>
    <row r="60" spans="1:14" ht="13.5">
      <c r="A60" s="18" t="s">
        <v>66</v>
      </c>
      <c r="B60" s="18"/>
      <c r="C60" s="18"/>
      <c r="D60" s="19"/>
      <c r="E60" s="19"/>
      <c r="F60" s="19"/>
      <c r="G60" s="21">
        <f>SUM(G48:G58)/G59</f>
        <v>7</v>
      </c>
      <c r="H60" s="21">
        <f>SUM(H48:H58)/H59</f>
        <v>6</v>
      </c>
      <c r="I60" s="22">
        <f>SUM(I48:I58)/I59</f>
        <v>6</v>
      </c>
      <c r="J60" s="24" t="s">
        <v>69</v>
      </c>
      <c r="K60" s="13">
        <f>SUM(K48:K58)/K59</f>
        <v>9</v>
      </c>
      <c r="L60" s="23">
        <f>SUM(L48:L58)/L59</f>
        <v>9</v>
      </c>
      <c r="M60" s="23">
        <f>SUM(M48:M58)/M59</f>
        <v>6</v>
      </c>
      <c r="N60" s="23">
        <f>SUM(N48:N58)/N59</f>
        <v>9</v>
      </c>
    </row>
    <row r="61" spans="1:14" ht="13.5">
      <c r="A61" s="6"/>
      <c r="B61" s="10"/>
      <c r="C61" s="15"/>
      <c r="D61" s="10"/>
      <c r="E61" s="10"/>
      <c r="F61" s="16"/>
      <c r="G61" s="12"/>
      <c r="H61" s="21"/>
      <c r="I61" s="25"/>
      <c r="J61" s="25"/>
      <c r="K61" s="13"/>
      <c r="L61" s="26"/>
      <c r="M61" s="26"/>
      <c r="N61" s="26"/>
    </row>
    <row r="62" spans="1:14" ht="13.5">
      <c r="A62" s="18" t="s">
        <v>79</v>
      </c>
      <c r="B62" s="18"/>
      <c r="C62" s="18"/>
      <c r="D62" s="19"/>
      <c r="E62" s="19"/>
      <c r="F62" s="19"/>
      <c r="G62" s="20">
        <f>AVERAGE(G3:G43,G48:G58)</f>
        <v>5.888636363636363</v>
      </c>
      <c r="H62" s="12">
        <f>AVERAGE(H3:H43,H48:H58)</f>
        <v>5.376190476190475</v>
      </c>
      <c r="I62" s="13">
        <f>AVERAGE(I3:I43,I48:I58)</f>
        <v>6.488372093023256</v>
      </c>
      <c r="J62" s="13">
        <f>AVERAGE(J3:J43,J48:J58)</f>
        <v>6.625</v>
      </c>
      <c r="K62" s="13">
        <f>AVERAGE(K3:K43,K48:K58)</f>
        <v>5.196598639455781</v>
      </c>
      <c r="L62" s="14">
        <f>AVERAGE(L3:L43,L48:L58)</f>
        <v>4.833197278911565</v>
      </c>
      <c r="M62" s="14">
        <f>AVERAGE(M3:M43,M48:M58)</f>
        <v>7.26875</v>
      </c>
      <c r="N62" s="14">
        <f>AVERAGE(N3:N43,N48:N58)</f>
        <v>5.282721088435374</v>
      </c>
    </row>
    <row r="63" spans="1:14" ht="13.5">
      <c r="A63" s="18" t="s">
        <v>66</v>
      </c>
      <c r="B63" s="18"/>
      <c r="C63" s="18"/>
      <c r="D63" s="19"/>
      <c r="E63" s="19"/>
      <c r="F63" s="19"/>
      <c r="G63" s="21">
        <f>SUM(G3:G43,G48:G58)/G62</f>
        <v>44</v>
      </c>
      <c r="H63" s="21">
        <f>SUM(H3:H43,H48:H58)/H62</f>
        <v>42</v>
      </c>
      <c r="I63" s="22">
        <f>SUM(I3:I43,I48:I58)/I62</f>
        <v>43</v>
      </c>
      <c r="J63" s="22">
        <f>SUM(J3:J43,J48:J58)/J62</f>
        <v>8</v>
      </c>
      <c r="K63" s="13">
        <f>SUM(K3:K43,K48:K58)/K62</f>
        <v>49</v>
      </c>
      <c r="L63" s="23">
        <f>SUM(L3:L43,L48:L58)/L62</f>
        <v>49</v>
      </c>
      <c r="M63" s="23">
        <f>SUM(M3:M43,M48:M58)/M62</f>
        <v>16</v>
      </c>
      <c r="N63" s="23">
        <f>SUM(N3:N43,N48:N58)/N62</f>
        <v>49.00000000000001</v>
      </c>
    </row>
  </sheetData>
  <sheetProtection selectLockedCells="1" selectUnlockedCells="1"/>
  <conditionalFormatting sqref="N3:N42 N45:N46">
    <cfRule type="cellIs" priority="1" dxfId="0" operator="lessThan" stopIfTrue="1">
      <formula>5</formula>
    </cfRule>
  </conditionalFormatting>
  <conditionalFormatting sqref="N49">
    <cfRule type="cellIs" priority="2" dxfId="0" operator="lessThan" stopIfTrue="1">
      <formula>5</formula>
    </cfRule>
  </conditionalFormatting>
  <conditionalFormatting sqref="N50">
    <cfRule type="cellIs" priority="3" dxfId="0" operator="lessThan" stopIfTrue="1">
      <formula>5</formula>
    </cfRule>
  </conditionalFormatting>
  <conditionalFormatting sqref="N51">
    <cfRule type="cellIs" priority="4" dxfId="0" operator="lessThan" stopIfTrue="1">
      <formula>5</formula>
    </cfRule>
  </conditionalFormatting>
  <conditionalFormatting sqref="N52">
    <cfRule type="cellIs" priority="5" dxfId="0" operator="lessThan" stopIfTrue="1">
      <formula>5</formula>
    </cfRule>
  </conditionalFormatting>
  <conditionalFormatting sqref="N53">
    <cfRule type="cellIs" priority="6" dxfId="0" operator="lessThan" stopIfTrue="1">
      <formula>5</formula>
    </cfRule>
  </conditionalFormatting>
  <conditionalFormatting sqref="N54">
    <cfRule type="cellIs" priority="7" dxfId="0" operator="lessThan" stopIfTrue="1">
      <formula>5</formula>
    </cfRule>
  </conditionalFormatting>
  <conditionalFormatting sqref="N55">
    <cfRule type="cellIs" priority="8" dxfId="0" operator="lessThan" stopIfTrue="1">
      <formula>5</formula>
    </cfRule>
  </conditionalFormatting>
  <conditionalFormatting sqref="N56">
    <cfRule type="cellIs" priority="9" dxfId="0" operator="lessThan" stopIfTrue="1">
      <formula>5</formula>
    </cfRule>
  </conditionalFormatting>
  <conditionalFormatting sqref="N57">
    <cfRule type="cellIs" priority="10" dxfId="0" operator="less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>Joao Meidanis</cp:lastModifiedBy>
  <dcterms:created xsi:type="dcterms:W3CDTF">2009-10-07T09:50:45Z</dcterms:created>
  <dcterms:modified xsi:type="dcterms:W3CDTF">2013-12-14T21:11:37Z</dcterms:modified>
  <cp:category/>
  <cp:version/>
  <cp:contentType/>
  <cp:contentStatus/>
  <cp:revision>265</cp:revision>
</cp:coreProperties>
</file>