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<sst xmlns="http://schemas.openxmlformats.org/spreadsheetml/2006/main" count="448" uniqueCount="112">
  <si>
    <t>MC336B</t>
  </si>
  <si>
    <t>2009s2</t>
  </si>
  <si>
    <t>Lisp</t>
  </si>
  <si>
    <t>Prolog</t>
  </si>
  <si>
    <t>Java</t>
  </si>
  <si>
    <t>Projeto</t>
  </si>
  <si>
    <t>Provas</t>
  </si>
  <si>
    <t>Aproveit.</t>
  </si>
  <si>
    <t>Exame</t>
  </si>
  <si>
    <t>Final</t>
  </si>
  <si>
    <t>Numero</t>
  </si>
  <si>
    <t>RA</t>
  </si>
  <si>
    <t>Nome</t>
  </si>
  <si>
    <t>Curso</t>
  </si>
  <si>
    <t>Nível</t>
  </si>
  <si>
    <t>Mod.</t>
  </si>
  <si>
    <t>PE1</t>
  </si>
  <si>
    <t>PE2</t>
  </si>
  <si>
    <t>PE3</t>
  </si>
  <si>
    <t>PP</t>
  </si>
  <si>
    <t>PE</t>
  </si>
  <si>
    <t>NA</t>
  </si>
  <si>
    <t>NE</t>
  </si>
  <si>
    <t>NF</t>
  </si>
  <si>
    <t xml:space="preserve">    Andre Sepulveda Villela </t>
  </si>
  <si>
    <t>G</t>
  </si>
  <si>
    <t xml:space="preserve">    Israel Elias Antonio </t>
  </si>
  <si>
    <t xml:space="preserve">    Alexandre Keiji Taniguchi </t>
  </si>
  <si>
    <t xml:space="preserve">    Bruno Barbosa da Silva </t>
  </si>
  <si>
    <t>AB</t>
  </si>
  <si>
    <t>f</t>
  </si>
  <si>
    <t xml:space="preserve">    Enrico Silva Miranda </t>
  </si>
  <si>
    <t xml:space="preserve">    Fabricio da Silva Rocha </t>
  </si>
  <si>
    <t xml:space="preserve">    Flavio Satoshi Higa Kodama </t>
  </si>
  <si>
    <t xml:space="preserve">    Francisco Alves de Lima Júnior </t>
  </si>
  <si>
    <t xml:space="preserve">    Ricardo Rocha Moreira Junior </t>
  </si>
  <si>
    <t xml:space="preserve">    Daniel Henrique Ferreira Tosi </t>
  </si>
  <si>
    <t xml:space="preserve">    João Renato Domingos do Sacramento </t>
  </si>
  <si>
    <t>AX</t>
  </si>
  <si>
    <t xml:space="preserve">    Pedro Gonçalves Moreira </t>
  </si>
  <si>
    <t xml:space="preserve">    Rafael Dantas Matos da Paz </t>
  </si>
  <si>
    <t xml:space="preserve">    Rudolf Keller </t>
  </si>
  <si>
    <t xml:space="preserve">    Vinícius Bomfim Falqueto </t>
  </si>
  <si>
    <t xml:space="preserve">    Diego Fernandes Gonçalves Martins </t>
  </si>
  <si>
    <t xml:space="preserve">    Amaro de Oliveira Silvares </t>
  </si>
  <si>
    <t xml:space="preserve">    Camila Castello Letizio </t>
  </si>
  <si>
    <t xml:space="preserve">    Daniel Richter Reimer </t>
  </si>
  <si>
    <t xml:space="preserve">    Daniel Scalioni Carvalho </t>
  </si>
  <si>
    <t xml:space="preserve">    Guilherme Saraiva Soares </t>
  </si>
  <si>
    <t xml:space="preserve">    João Luiz Evangelista Barbosa </t>
  </si>
  <si>
    <t xml:space="preserve">    Leandro Martin Guertzenstein Angare </t>
  </si>
  <si>
    <t xml:space="preserve">    Leonardo Junqueira Rafael </t>
  </si>
  <si>
    <t xml:space="preserve">    Leonardo Reis da Silva </t>
  </si>
  <si>
    <t xml:space="preserve">    Lucas Monteiro Volpe </t>
  </si>
  <si>
    <t xml:space="preserve">    Mauro de Oliveira Neto </t>
  </si>
  <si>
    <t xml:space="preserve">    Pericles Machado Soares </t>
  </si>
  <si>
    <t xml:space="preserve">    Rafael de Menezes Barros </t>
  </si>
  <si>
    <t>trancou</t>
  </si>
  <si>
    <t>t</t>
  </si>
  <si>
    <t xml:space="preserve">    Raiza Balbino </t>
  </si>
  <si>
    <t xml:space="preserve">    Renato Verderosi Silva </t>
  </si>
  <si>
    <t xml:space="preserve">    Ricardo Malagodi Caliari </t>
  </si>
  <si>
    <t xml:space="preserve">    Samuel Bernard Bragagnolo </t>
  </si>
  <si>
    <t xml:space="preserve">    Thiago Bassinello Burghi </t>
  </si>
  <si>
    <t xml:space="preserve">    William Boccato </t>
  </si>
  <si>
    <t xml:space="preserve">    Daniel Kimizuka </t>
  </si>
  <si>
    <t xml:space="preserve">    Fabíola Martins Campos de Oliveira </t>
  </si>
  <si>
    <t xml:space="preserve">    Pedro Augusto Bueno Silva </t>
  </si>
  <si>
    <t xml:space="preserve">    Ulisses Viana Bayão </t>
  </si>
  <si>
    <t xml:space="preserve">    Daniel de Castro Mariotti </t>
  </si>
  <si>
    <t xml:space="preserve">    Eduardo Henrique Souza Lima M. Oliveira </t>
  </si>
  <si>
    <t xml:space="preserve">    Marcelo Alexandre Leite de Moraes </t>
  </si>
  <si>
    <t xml:space="preserve">    Samuel Henrique Silva </t>
  </si>
  <si>
    <t xml:space="preserve">    Rafael Luiz da Silva Tovo </t>
  </si>
  <si>
    <t xml:space="preserve">    Rafael Malavassi Murari </t>
  </si>
  <si>
    <t xml:space="preserve">    Thaiana Yuri Umakoshi </t>
  </si>
  <si>
    <t xml:space="preserve">    Diego Henrique Rigatto </t>
  </si>
  <si>
    <t xml:space="preserve">    Cristiane Matsushita Ferreira </t>
  </si>
  <si>
    <t xml:space="preserve">    Ademir Felipe Teles </t>
  </si>
  <si>
    <t xml:space="preserve">    Eduardo Sonnino </t>
  </si>
  <si>
    <t>Média</t>
  </si>
  <si>
    <t>Presentes</t>
  </si>
  <si>
    <t>Acertos</t>
  </si>
  <si>
    <t>Erros</t>
  </si>
  <si>
    <t>Nota</t>
  </si>
  <si>
    <t>x</t>
  </si>
  <si>
    <t>Professor</t>
  </si>
  <si>
    <t xml:space="preserve"> </t>
  </si>
  <si>
    <t>Maioria</t>
  </si>
  <si>
    <t>Votaram como prof.</t>
  </si>
  <si>
    <t>Votaram outra possibilidade</t>
  </si>
  <si>
    <t>Votaram 1</t>
  </si>
  <si>
    <t>Votaram 2</t>
  </si>
  <si>
    <t>Votaram 3</t>
  </si>
  <si>
    <t>Em Branco</t>
  </si>
  <si>
    <t>Soma</t>
  </si>
  <si>
    <t>p log p</t>
  </si>
  <si>
    <t>Entropia</t>
  </si>
  <si>
    <t>Eduardo</t>
  </si>
  <si>
    <t>Rafael</t>
  </si>
  <si>
    <t>Pedro</t>
  </si>
  <si>
    <t>Diego</t>
  </si>
  <si>
    <t>Fabíola</t>
  </si>
  <si>
    <t>João</t>
  </si>
  <si>
    <t>Camila</t>
  </si>
  <si>
    <t>Thaiana</t>
  </si>
  <si>
    <t>Fabricio</t>
  </si>
  <si>
    <t>Daniel</t>
  </si>
  <si>
    <t>Sonnino</t>
  </si>
  <si>
    <t>Samuel</t>
  </si>
  <si>
    <t>Israel</t>
  </si>
  <si>
    <t>Tovo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</si>
</sst>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"/>
    <numFmt numFmtId="167" formatCode="0.00"/>
  </numFmts>
  <fonts count="6">
    <font>
      <sz val="10"/>
      <name val="Lohit Hindi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1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4" fontId="2" fillId="2" borderId="0" xfId="0" applyFont="1" applyFill="1" applyAlignment="1">
      <alignment horizontal="center" wrapText="1"/>
    </xf>
    <xf numFmtId="164" fontId="3" fillId="0" borderId="0" xfId="0" applyFont="1" applyAlignment="1">
      <alignment/>
    </xf>
    <xf numFmtId="164" fontId="2" fillId="2" borderId="0" xfId="0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2" borderId="0" xfId="0" applyFont="1" applyFill="1" applyAlignment="1">
      <alignment horizontal="left" wrapText="1"/>
    </xf>
    <xf numFmtId="164" fontId="4" fillId="2" borderId="0" xfId="0" applyFont="1" applyFill="1" applyAlignment="1">
      <alignment horizontal="center" wrapText="1"/>
    </xf>
    <xf numFmtId="164" fontId="4" fillId="2" borderId="0" xfId="0" applyFont="1" applyFill="1" applyAlignment="1">
      <alignment horizontal="left" wrapText="1"/>
    </xf>
    <xf numFmtId="164" fontId="4" fillId="2" borderId="0" xfId="0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4" fontId="5" fillId="0" borderId="0" xfId="0" applyFont="1" applyAlignment="1">
      <alignment/>
    </xf>
    <xf numFmtId="164" fontId="1" fillId="0" borderId="0" xfId="0" applyFont="1" applyAlignment="1">
      <alignment horizontal="center"/>
    </xf>
    <xf numFmtId="164" fontId="4" fillId="2" borderId="0" xfId="0" applyFont="1" applyFill="1" applyAlignment="1">
      <alignment horizontal="left" vertical="center" wrapText="1"/>
    </xf>
    <xf numFmtId="164" fontId="1" fillId="3" borderId="0" xfId="0" applyFont="1" applyFill="1" applyAlignment="1">
      <alignment horizontal="center"/>
    </xf>
    <xf numFmtId="164" fontId="1" fillId="0" borderId="0" xfId="0" applyFont="1" applyFill="1" applyAlignment="1">
      <alignment horizontal="center"/>
    </xf>
    <xf numFmtId="165" fontId="1" fillId="3" borderId="0" xfId="0" applyNumberFormat="1" applyFont="1" applyFill="1" applyAlignment="1">
      <alignment horizontal="center"/>
    </xf>
    <xf numFmtId="166" fontId="1" fillId="3" borderId="0" xfId="0" applyNumberFormat="1" applyFont="1" applyFill="1" applyAlignment="1">
      <alignment horizontal="center"/>
    </xf>
    <xf numFmtId="167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D15">
      <selection activeCell="M43" sqref="M43"/>
    </sheetView>
  </sheetViews>
  <sheetFormatPr defaultColWidth="10.00390625" defaultRowHeight="12.75"/>
  <cols>
    <col min="1" max="1" width="8.50390625" style="1" customWidth="1"/>
    <col min="2" max="2" width="9.25390625" style="1" customWidth="1"/>
    <col min="3" max="3" width="35.125" style="1" customWidth="1"/>
    <col min="4" max="4" width="7.875" style="1" customWidth="1"/>
    <col min="5" max="5" width="6.375" style="1" customWidth="1"/>
    <col min="6" max="6" width="5.50390625" style="1" customWidth="1"/>
    <col min="7" max="7" width="10.50390625" style="2" customWidth="1"/>
    <col min="8" max="10" width="10.50390625" style="3" customWidth="1"/>
    <col min="11" max="11" width="10.50390625" style="2" customWidth="1"/>
    <col min="12" max="12" width="10.50390625" style="3" customWidth="1"/>
    <col min="13" max="13" width="8.875" style="2" customWidth="1"/>
    <col min="14" max="14" width="10.50390625" style="3" customWidth="1"/>
    <col min="15" max="16384" width="10.50390625" style="1" customWidth="1"/>
  </cols>
  <sheetData>
    <row r="1" spans="1:14" ht="12">
      <c r="A1" s="4" t="s">
        <v>0</v>
      </c>
      <c r="B1" s="4" t="s">
        <v>1</v>
      </c>
      <c r="C1" s="5"/>
      <c r="D1" s="4"/>
      <c r="E1" s="4"/>
      <c r="F1" s="6"/>
      <c r="G1" s="7" t="s">
        <v>2</v>
      </c>
      <c r="H1" s="7" t="s">
        <v>3</v>
      </c>
      <c r="I1" s="7" t="s">
        <v>4</v>
      </c>
      <c r="J1" s="7" t="s">
        <v>5</v>
      </c>
      <c r="K1" s="7" t="s">
        <v>6</v>
      </c>
      <c r="L1" s="7" t="s">
        <v>7</v>
      </c>
      <c r="M1" s="7" t="s">
        <v>8</v>
      </c>
      <c r="N1" s="7" t="s">
        <v>9</v>
      </c>
    </row>
    <row r="2" spans="1:14" ht="12">
      <c r="A2" s="4" t="s">
        <v>10</v>
      </c>
      <c r="B2" s="4" t="s">
        <v>11</v>
      </c>
      <c r="C2" s="8" t="s">
        <v>12</v>
      </c>
      <c r="D2" s="4" t="s">
        <v>13</v>
      </c>
      <c r="E2" s="4" t="s">
        <v>14</v>
      </c>
      <c r="F2" s="6" t="s">
        <v>15</v>
      </c>
      <c r="G2" s="7" t="s">
        <v>16</v>
      </c>
      <c r="H2" s="7" t="s">
        <v>17</v>
      </c>
      <c r="I2" s="7" t="s">
        <v>18</v>
      </c>
      <c r="J2" s="7" t="s">
        <v>19</v>
      </c>
      <c r="K2" s="7" t="s">
        <v>20</v>
      </c>
      <c r="L2" s="7" t="s">
        <v>21</v>
      </c>
      <c r="M2" s="7" t="s">
        <v>22</v>
      </c>
      <c r="N2" s="7" t="s">
        <v>23</v>
      </c>
    </row>
    <row r="3" spans="1:14" ht="12">
      <c r="A3" s="9">
        <v>1</v>
      </c>
      <c r="B3" s="9">
        <v>31227</v>
      </c>
      <c r="C3" s="10" t="s">
        <v>24</v>
      </c>
      <c r="D3" s="9">
        <v>49</v>
      </c>
      <c r="E3" s="9" t="s">
        <v>25</v>
      </c>
      <c r="F3" s="11"/>
      <c r="G3" s="12">
        <v>5.5</v>
      </c>
      <c r="H3" s="2">
        <v>6.5</v>
      </c>
      <c r="I3" s="2">
        <v>5.25</v>
      </c>
      <c r="J3" s="2">
        <f>0.3*K3</f>
        <v>1.7250000000000003</v>
      </c>
      <c r="K3" s="2">
        <f>(G3+H3+I3)/3</f>
        <v>5.75</v>
      </c>
      <c r="L3" s="2">
        <f>J3+0.7*K3</f>
        <v>5.750000000000001</v>
      </c>
      <c r="N3" s="2">
        <f>IF(M3="",L3,(L3+M3)/2)</f>
        <v>5.750000000000001</v>
      </c>
    </row>
    <row r="4" spans="1:14" ht="12">
      <c r="A4" s="9">
        <v>2</v>
      </c>
      <c r="B4" s="9">
        <v>36674</v>
      </c>
      <c r="C4" s="10" t="s">
        <v>26</v>
      </c>
      <c r="D4" s="9">
        <v>42</v>
      </c>
      <c r="E4" s="9" t="s">
        <v>25</v>
      </c>
      <c r="F4" s="11"/>
      <c r="G4" s="12">
        <v>2</v>
      </c>
      <c r="H4" s="2">
        <v>4</v>
      </c>
      <c r="I4" s="2">
        <v>6.25</v>
      </c>
      <c r="J4" s="2">
        <f>0.3*K4</f>
        <v>1.225</v>
      </c>
      <c r="K4" s="2">
        <f>(G4+H4+I4)/3</f>
        <v>4.083333333333333</v>
      </c>
      <c r="L4" s="2">
        <f>J4+0.7*K4</f>
        <v>4.083333333333334</v>
      </c>
      <c r="M4" s="2">
        <v>2</v>
      </c>
      <c r="N4" s="2">
        <f>IF(M4="",L4,(L4+M4)/2)</f>
        <v>3.041666666666667</v>
      </c>
    </row>
    <row r="5" spans="1:14" ht="12">
      <c r="A5" s="9">
        <v>3</v>
      </c>
      <c r="B5" s="9">
        <v>41733</v>
      </c>
      <c r="C5" s="10" t="s">
        <v>27</v>
      </c>
      <c r="D5" s="9">
        <v>49</v>
      </c>
      <c r="E5" s="9" t="s">
        <v>25</v>
      </c>
      <c r="F5" s="11"/>
      <c r="G5" s="12">
        <v>5</v>
      </c>
      <c r="H5" s="2">
        <v>2</v>
      </c>
      <c r="I5" s="2">
        <v>7.75</v>
      </c>
      <c r="J5" s="2">
        <f>0.3*K5</f>
        <v>1.4750000000000003</v>
      </c>
      <c r="K5" s="2">
        <f>(G5+H5+I5)/3</f>
        <v>4.916666666666667</v>
      </c>
      <c r="L5" s="2">
        <v>5</v>
      </c>
      <c r="N5" s="2">
        <f>IF(M5="",L5,(L5+M5)/2)</f>
        <v>5</v>
      </c>
    </row>
    <row r="6" spans="1:14" ht="12">
      <c r="A6" s="9">
        <v>4</v>
      </c>
      <c r="B6" s="9">
        <v>42255</v>
      </c>
      <c r="C6" s="10" t="s">
        <v>28</v>
      </c>
      <c r="D6" s="9">
        <v>34</v>
      </c>
      <c r="E6" s="9" t="s">
        <v>25</v>
      </c>
      <c r="F6" s="9" t="s">
        <v>29</v>
      </c>
      <c r="G6" s="12">
        <v>2</v>
      </c>
      <c r="H6" s="2">
        <v>0</v>
      </c>
      <c r="I6" s="2"/>
      <c r="J6" s="2">
        <f>0.3*K6</f>
        <v>0.2</v>
      </c>
      <c r="K6" s="2">
        <f>(G6+H6+I6)/3</f>
        <v>0.6666666666666666</v>
      </c>
      <c r="L6" s="2">
        <f>J6+0.7*K6</f>
        <v>0.6666666666666667</v>
      </c>
      <c r="M6" s="2" t="s">
        <v>30</v>
      </c>
      <c r="N6" s="2">
        <f>IF(M6="",L6,(L6+M6)/2)</f>
        <v>0.33333333333333337</v>
      </c>
    </row>
    <row r="7" spans="1:14" ht="12">
      <c r="A7" s="9">
        <v>5</v>
      </c>
      <c r="B7" s="9">
        <v>43192</v>
      </c>
      <c r="C7" s="10" t="s">
        <v>31</v>
      </c>
      <c r="D7" s="9">
        <v>49</v>
      </c>
      <c r="E7" s="9" t="s">
        <v>25</v>
      </c>
      <c r="F7" s="11"/>
      <c r="G7" s="12">
        <v>8.5</v>
      </c>
      <c r="H7" s="2">
        <v>6.5</v>
      </c>
      <c r="I7" s="2"/>
      <c r="J7" s="2">
        <f>0.3*K7</f>
        <v>1.5000000000000002</v>
      </c>
      <c r="K7" s="2">
        <f>(G7+H7+I7)/3</f>
        <v>5</v>
      </c>
      <c r="L7" s="2">
        <f>J7+0.7*K7</f>
        <v>5.000000000000001</v>
      </c>
      <c r="N7" s="2">
        <f>IF(M7="",L7,(L7+M7)/2)</f>
        <v>5.000000000000001</v>
      </c>
    </row>
    <row r="8" spans="1:14" ht="12">
      <c r="A8" s="9">
        <v>6</v>
      </c>
      <c r="B8" s="9">
        <v>43338</v>
      </c>
      <c r="C8" s="10" t="s">
        <v>32</v>
      </c>
      <c r="D8" s="9">
        <v>49</v>
      </c>
      <c r="E8" s="9" t="s">
        <v>25</v>
      </c>
      <c r="F8" s="11"/>
      <c r="G8" s="12"/>
      <c r="H8" s="2"/>
      <c r="I8" s="2">
        <v>6.5</v>
      </c>
      <c r="J8" s="2">
        <f>0.3*K8</f>
        <v>0.65</v>
      </c>
      <c r="K8" s="2">
        <f>(G8+H8+I8)/3</f>
        <v>2.1666666666666665</v>
      </c>
      <c r="L8" s="2">
        <f>J8+0.7*K8</f>
        <v>2.1666666666666665</v>
      </c>
      <c r="M8" s="2">
        <v>6.25</v>
      </c>
      <c r="N8" s="2">
        <f>IF(M8="",L8,(L8+M8)/2)</f>
        <v>4.208333333333333</v>
      </c>
    </row>
    <row r="9" spans="1:14" ht="12">
      <c r="A9" s="9">
        <v>7</v>
      </c>
      <c r="B9" s="9">
        <v>43624</v>
      </c>
      <c r="C9" s="10" t="s">
        <v>33</v>
      </c>
      <c r="D9" s="9">
        <v>34</v>
      </c>
      <c r="E9" s="9" t="s">
        <v>25</v>
      </c>
      <c r="F9" s="9" t="s">
        <v>29</v>
      </c>
      <c r="G9" s="12">
        <v>9.5</v>
      </c>
      <c r="H9" s="2">
        <v>8</v>
      </c>
      <c r="I9" s="2">
        <v>7.5</v>
      </c>
      <c r="J9" s="2">
        <f>0.3*K9</f>
        <v>2.5000000000000004</v>
      </c>
      <c r="K9" s="2">
        <f>(G9+H9+I9)/3</f>
        <v>8.333333333333334</v>
      </c>
      <c r="L9" s="2">
        <f>J9+0.7*K9</f>
        <v>8.333333333333334</v>
      </c>
      <c r="N9" s="2">
        <f>IF(M9="",L9,(L9+M9)/2)</f>
        <v>8.333333333333334</v>
      </c>
    </row>
    <row r="10" spans="1:14" ht="12">
      <c r="A10" s="9">
        <v>8</v>
      </c>
      <c r="B10" s="9">
        <v>43636</v>
      </c>
      <c r="C10" s="10" t="s">
        <v>34</v>
      </c>
      <c r="D10" s="9">
        <v>34</v>
      </c>
      <c r="E10" s="9" t="s">
        <v>25</v>
      </c>
      <c r="F10" s="9" t="s">
        <v>29</v>
      </c>
      <c r="G10" s="12"/>
      <c r="H10" s="2"/>
      <c r="I10" s="2"/>
      <c r="J10" s="2"/>
      <c r="L10" s="2"/>
      <c r="N10" s="2"/>
    </row>
    <row r="11" spans="1:14" ht="12">
      <c r="A11" s="9">
        <v>9</v>
      </c>
      <c r="B11" s="9">
        <v>46208</v>
      </c>
      <c r="C11" s="10" t="s">
        <v>35</v>
      </c>
      <c r="D11" s="9">
        <v>49</v>
      </c>
      <c r="E11" s="9" t="s">
        <v>25</v>
      </c>
      <c r="F11" s="11"/>
      <c r="G11" s="12">
        <v>8</v>
      </c>
      <c r="H11" s="2">
        <v>7</v>
      </c>
      <c r="I11" s="2">
        <v>7.25</v>
      </c>
      <c r="J11" s="2">
        <f>0.3*K11</f>
        <v>2.2250000000000005</v>
      </c>
      <c r="K11" s="2">
        <f>(G11+H11+I11)/3</f>
        <v>7.416666666666667</v>
      </c>
      <c r="L11" s="2">
        <f>J11+0.7*K11</f>
        <v>7.416666666666668</v>
      </c>
      <c r="N11" s="2">
        <f>IF(M11="",L11,(L11+M11)/2)</f>
        <v>7.416666666666668</v>
      </c>
    </row>
    <row r="12" spans="1:14" ht="12">
      <c r="A12" s="9">
        <v>10</v>
      </c>
      <c r="B12" s="9">
        <v>59906</v>
      </c>
      <c r="C12" s="10" t="s">
        <v>36</v>
      </c>
      <c r="D12" s="9">
        <v>49</v>
      </c>
      <c r="E12" s="9" t="s">
        <v>25</v>
      </c>
      <c r="F12" s="11"/>
      <c r="G12" s="12">
        <v>8</v>
      </c>
      <c r="H12" s="2">
        <v>5</v>
      </c>
      <c r="I12" s="2">
        <v>6</v>
      </c>
      <c r="J12" s="2">
        <f>0.3*K12</f>
        <v>1.9000000000000001</v>
      </c>
      <c r="K12" s="2">
        <f>(G12+H12+I12)/3</f>
        <v>6.333333333333333</v>
      </c>
      <c r="L12" s="2">
        <f>J12+0.7*K12</f>
        <v>6.333333333333334</v>
      </c>
      <c r="N12" s="2">
        <f>IF(M12="",L12,(L12+M12)/2)</f>
        <v>6.333333333333334</v>
      </c>
    </row>
    <row r="13" spans="1:14" ht="12">
      <c r="A13" s="9">
        <v>11</v>
      </c>
      <c r="B13" s="9">
        <v>61740</v>
      </c>
      <c r="C13" s="10" t="s">
        <v>37</v>
      </c>
      <c r="D13" s="9">
        <v>34</v>
      </c>
      <c r="E13" s="9" t="s">
        <v>25</v>
      </c>
      <c r="F13" s="9" t="s">
        <v>38</v>
      </c>
      <c r="G13" s="12"/>
      <c r="H13" s="2">
        <v>3.5</v>
      </c>
      <c r="I13" s="2"/>
      <c r="J13" s="2">
        <f>0.3*K13</f>
        <v>0.3500000000000001</v>
      </c>
      <c r="K13" s="2">
        <f>(G13+H13+I13)/3</f>
        <v>1.1666666666666667</v>
      </c>
      <c r="L13" s="2">
        <f>J13+0.7*K13</f>
        <v>1.166666666666667</v>
      </c>
      <c r="M13" s="2" t="s">
        <v>30</v>
      </c>
      <c r="N13" s="2">
        <f>IF(M13="",L13,(L13+M13)/2)</f>
        <v>0.5833333333333335</v>
      </c>
    </row>
    <row r="14" spans="1:14" ht="12">
      <c r="A14" s="9">
        <v>12</v>
      </c>
      <c r="B14" s="9">
        <v>63646</v>
      </c>
      <c r="C14" s="10" t="s">
        <v>39</v>
      </c>
      <c r="D14" s="9">
        <v>49</v>
      </c>
      <c r="E14" s="9" t="s">
        <v>25</v>
      </c>
      <c r="F14" s="11"/>
      <c r="G14" s="12">
        <v>3.5</v>
      </c>
      <c r="H14" s="2">
        <v>8.5</v>
      </c>
      <c r="I14" s="2">
        <v>8.25</v>
      </c>
      <c r="J14" s="2">
        <f>0.3*K14</f>
        <v>2.0250000000000004</v>
      </c>
      <c r="K14" s="2">
        <f>(G14+H14+I14)/3</f>
        <v>6.75</v>
      </c>
      <c r="L14" s="2">
        <f>J14+0.7*K14</f>
        <v>6.750000000000001</v>
      </c>
      <c r="N14" s="2">
        <f>IF(M14="",L14,(L14+M14)/2)</f>
        <v>6.750000000000001</v>
      </c>
    </row>
    <row r="15" spans="1:14" ht="12">
      <c r="A15" s="9">
        <v>13</v>
      </c>
      <c r="B15" s="9">
        <v>63800</v>
      </c>
      <c r="C15" s="10" t="s">
        <v>40</v>
      </c>
      <c r="D15" s="9">
        <v>49</v>
      </c>
      <c r="E15" s="9" t="s">
        <v>25</v>
      </c>
      <c r="F15" s="11"/>
      <c r="G15" s="12">
        <v>2.5</v>
      </c>
      <c r="H15" s="2">
        <v>1</v>
      </c>
      <c r="I15" s="2"/>
      <c r="J15" s="2">
        <f>0.3*K15</f>
        <v>0.3500000000000001</v>
      </c>
      <c r="K15" s="2">
        <f>(G15+H15+I15)/3</f>
        <v>1.1666666666666667</v>
      </c>
      <c r="L15" s="2">
        <f>J15+0.7*K15</f>
        <v>1.166666666666667</v>
      </c>
      <c r="M15" s="2" t="s">
        <v>30</v>
      </c>
      <c r="N15" s="2">
        <f>IF(M15="",L15,(L15+M15)/2)</f>
        <v>0.5833333333333335</v>
      </c>
    </row>
    <row r="16" spans="1:14" ht="12">
      <c r="A16" s="9">
        <v>14</v>
      </c>
      <c r="B16" s="9">
        <v>64365</v>
      </c>
      <c r="C16" s="10" t="s">
        <v>41</v>
      </c>
      <c r="D16" s="9">
        <v>42</v>
      </c>
      <c r="E16" s="9" t="s">
        <v>25</v>
      </c>
      <c r="F16" s="11"/>
      <c r="G16" s="12">
        <v>4.5</v>
      </c>
      <c r="H16" s="2">
        <v>6</v>
      </c>
      <c r="I16" s="2">
        <v>8.5</v>
      </c>
      <c r="J16" s="2">
        <f>0.3*K16</f>
        <v>1.9000000000000001</v>
      </c>
      <c r="K16" s="2">
        <f>(G16+H16+I16)/3</f>
        <v>6.333333333333333</v>
      </c>
      <c r="L16" s="2">
        <f>J16+0.7*K16</f>
        <v>6.333333333333334</v>
      </c>
      <c r="N16" s="2">
        <f>IF(M16="",L16,(L16+M16)/2)</f>
        <v>6.333333333333334</v>
      </c>
    </row>
    <row r="17" spans="1:14" ht="12">
      <c r="A17" s="9">
        <v>15</v>
      </c>
      <c r="B17" s="9">
        <v>64950</v>
      </c>
      <c r="C17" s="10" t="s">
        <v>42</v>
      </c>
      <c r="D17" s="9">
        <v>49</v>
      </c>
      <c r="E17" s="9" t="s">
        <v>25</v>
      </c>
      <c r="F17" s="11"/>
      <c r="G17" s="12">
        <v>8.5</v>
      </c>
      <c r="H17" s="2">
        <v>8.5</v>
      </c>
      <c r="I17" s="2">
        <v>9.25</v>
      </c>
      <c r="J17" s="2">
        <f>0.3*K17</f>
        <v>2.6250000000000004</v>
      </c>
      <c r="K17" s="2">
        <f>(G17+H17+I17)/3</f>
        <v>8.75</v>
      </c>
      <c r="L17" s="2">
        <f>J17+0.7*K17</f>
        <v>8.750000000000002</v>
      </c>
      <c r="N17" s="2">
        <f>IF(M17="",L17,(L17+M17)/2)</f>
        <v>8.750000000000002</v>
      </c>
    </row>
    <row r="18" spans="1:14" ht="12">
      <c r="A18" s="9">
        <v>16</v>
      </c>
      <c r="B18" s="9">
        <v>69921</v>
      </c>
      <c r="C18" s="10" t="s">
        <v>43</v>
      </c>
      <c r="D18" s="9">
        <v>34</v>
      </c>
      <c r="E18" s="9" t="s">
        <v>25</v>
      </c>
      <c r="F18" s="9" t="s">
        <v>38</v>
      </c>
      <c r="G18" s="12">
        <v>7.5</v>
      </c>
      <c r="H18" s="2">
        <v>4</v>
      </c>
      <c r="I18" s="2">
        <v>8.75</v>
      </c>
      <c r="J18" s="2">
        <f>0.3*K18</f>
        <v>2.0250000000000004</v>
      </c>
      <c r="K18" s="2">
        <f>(G18+H18+I18)/3</f>
        <v>6.75</v>
      </c>
      <c r="L18" s="2">
        <f>J18+0.7*K18</f>
        <v>6.750000000000001</v>
      </c>
      <c r="N18" s="2">
        <f>IF(M18="",L18,(L18+M18)/2)</f>
        <v>6.750000000000001</v>
      </c>
    </row>
    <row r="19" spans="1:14" ht="12">
      <c r="A19" s="9">
        <v>17</v>
      </c>
      <c r="B19" s="9">
        <v>70072</v>
      </c>
      <c r="C19" s="10" t="s">
        <v>44</v>
      </c>
      <c r="D19" s="9">
        <v>49</v>
      </c>
      <c r="E19" s="9" t="s">
        <v>25</v>
      </c>
      <c r="F19" s="11"/>
      <c r="G19" s="12">
        <v>6</v>
      </c>
      <c r="H19" s="2">
        <v>8</v>
      </c>
      <c r="I19" s="2">
        <v>7</v>
      </c>
      <c r="J19" s="2">
        <f>0.3*K19</f>
        <v>2.1000000000000005</v>
      </c>
      <c r="K19" s="2">
        <f>(G19+H19+I19)/3</f>
        <v>7</v>
      </c>
      <c r="L19" s="2">
        <f>J19+0.7*K19</f>
        <v>7.000000000000001</v>
      </c>
      <c r="N19" s="2">
        <f>IF(M19="",L19,(L19+M19)/2)</f>
        <v>7.000000000000001</v>
      </c>
    </row>
    <row r="20" spans="1:14" ht="12">
      <c r="A20" s="9">
        <v>18</v>
      </c>
      <c r="B20" s="9">
        <v>70350</v>
      </c>
      <c r="C20" s="10" t="s">
        <v>45</v>
      </c>
      <c r="D20" s="9">
        <v>49</v>
      </c>
      <c r="E20" s="9" t="s">
        <v>25</v>
      </c>
      <c r="F20" s="11"/>
      <c r="G20" s="12">
        <v>1</v>
      </c>
      <c r="H20" s="2">
        <v>1</v>
      </c>
      <c r="I20" s="2">
        <v>5.75</v>
      </c>
      <c r="J20" s="2">
        <f>0.3*K20</f>
        <v>0.7750000000000001</v>
      </c>
      <c r="K20" s="2">
        <f>(G20+H20+I20)/3</f>
        <v>2.5833333333333335</v>
      </c>
      <c r="L20" s="2">
        <f>J20+0.7*K20</f>
        <v>2.583333333333334</v>
      </c>
      <c r="M20" s="2">
        <v>4.5</v>
      </c>
      <c r="N20" s="2">
        <f>IF(M20="",L20,(L20+M20)/2)</f>
        <v>3.541666666666667</v>
      </c>
    </row>
    <row r="21" spans="1:14" ht="12">
      <c r="A21" s="9">
        <v>19</v>
      </c>
      <c r="B21" s="9">
        <v>70544</v>
      </c>
      <c r="C21" s="10" t="s">
        <v>46</v>
      </c>
      <c r="D21" s="9">
        <v>49</v>
      </c>
      <c r="E21" s="9" t="s">
        <v>25</v>
      </c>
      <c r="F21" s="11"/>
      <c r="G21" s="12">
        <v>8.5</v>
      </c>
      <c r="H21" s="2">
        <v>5</v>
      </c>
      <c r="I21" s="2">
        <v>5.75</v>
      </c>
      <c r="J21" s="2">
        <f>0.3*K21</f>
        <v>1.9250000000000003</v>
      </c>
      <c r="K21" s="2">
        <f>(G21+H21+I21)/3</f>
        <v>6.416666666666667</v>
      </c>
      <c r="L21" s="2">
        <f>J21+0.7*K21</f>
        <v>6.416666666666668</v>
      </c>
      <c r="N21" s="2">
        <f>IF(M21="",L21,(L21+M21)/2)</f>
        <v>6.416666666666668</v>
      </c>
    </row>
    <row r="22" spans="1:14" ht="12">
      <c r="A22" s="9">
        <v>20</v>
      </c>
      <c r="B22" s="9">
        <v>70548</v>
      </c>
      <c r="C22" s="10" t="s">
        <v>47</v>
      </c>
      <c r="D22" s="9">
        <v>49</v>
      </c>
      <c r="E22" s="9" t="s">
        <v>25</v>
      </c>
      <c r="F22" s="11"/>
      <c r="G22" s="12">
        <v>5.5</v>
      </c>
      <c r="H22" s="2">
        <v>5</v>
      </c>
      <c r="I22" s="2">
        <v>7</v>
      </c>
      <c r="J22" s="2">
        <f>0.3*K22</f>
        <v>1.7500000000000002</v>
      </c>
      <c r="K22" s="2">
        <f>(G22+H22+I22)/3</f>
        <v>5.833333333333333</v>
      </c>
      <c r="L22" s="2">
        <f>J22+0.7*K22</f>
        <v>5.833333333333334</v>
      </c>
      <c r="N22" s="2">
        <f>IF(M22="",L22,(L22+M22)/2)</f>
        <v>5.833333333333334</v>
      </c>
    </row>
    <row r="23" spans="1:14" ht="12">
      <c r="A23" s="9">
        <v>21</v>
      </c>
      <c r="B23" s="9">
        <v>71074</v>
      </c>
      <c r="C23" s="10" t="s">
        <v>48</v>
      </c>
      <c r="D23" s="9">
        <v>49</v>
      </c>
      <c r="E23" s="9" t="s">
        <v>25</v>
      </c>
      <c r="F23" s="11"/>
      <c r="G23" s="12">
        <v>8</v>
      </c>
      <c r="H23" s="2">
        <v>9</v>
      </c>
      <c r="I23" s="2">
        <v>10</v>
      </c>
      <c r="J23" s="2">
        <f>0.3*K23</f>
        <v>2.7</v>
      </c>
      <c r="K23" s="2">
        <f>(G23+H23+I23)/3</f>
        <v>9</v>
      </c>
      <c r="L23" s="2">
        <f>J23+0.7*K23</f>
        <v>9</v>
      </c>
      <c r="N23" s="2">
        <f>IF(M23="",L23,(L23+M23)/2)</f>
        <v>9</v>
      </c>
    </row>
    <row r="24" spans="1:14" ht="12">
      <c r="A24" s="9">
        <v>22</v>
      </c>
      <c r="B24" s="9">
        <v>71268</v>
      </c>
      <c r="C24" s="10" t="s">
        <v>49</v>
      </c>
      <c r="D24" s="9">
        <v>49</v>
      </c>
      <c r="E24" s="9" t="s">
        <v>25</v>
      </c>
      <c r="F24" s="11"/>
      <c r="G24" s="12">
        <v>1.5</v>
      </c>
      <c r="H24" s="2">
        <v>2</v>
      </c>
      <c r="I24" s="2">
        <v>7.75</v>
      </c>
      <c r="J24" s="2">
        <f>0.3*K24</f>
        <v>1.1250000000000002</v>
      </c>
      <c r="K24" s="2">
        <f>(G24+H24+I24)/3</f>
        <v>3.75</v>
      </c>
      <c r="L24" s="2">
        <f>J24+0.7*K24</f>
        <v>3.750000000000001</v>
      </c>
      <c r="M24" s="2">
        <v>5.5</v>
      </c>
      <c r="N24" s="2">
        <f>IF(M24="",L24,(L24+M24)/2)</f>
        <v>4.625</v>
      </c>
    </row>
    <row r="25" spans="1:14" ht="12">
      <c r="A25" s="9">
        <v>23</v>
      </c>
      <c r="B25" s="9">
        <v>71463</v>
      </c>
      <c r="C25" s="10" t="s">
        <v>50</v>
      </c>
      <c r="D25" s="9">
        <v>42</v>
      </c>
      <c r="E25" s="9" t="s">
        <v>25</v>
      </c>
      <c r="F25" s="11"/>
      <c r="G25" s="12">
        <v>8</v>
      </c>
      <c r="H25" s="2">
        <v>7.5</v>
      </c>
      <c r="I25" s="2"/>
      <c r="J25" s="2">
        <f>0.3*K25</f>
        <v>1.5500000000000003</v>
      </c>
      <c r="K25" s="2">
        <f>(G25+H25+I25)/3</f>
        <v>5.166666666666667</v>
      </c>
      <c r="L25" s="2">
        <f>J25+0.7*K25</f>
        <v>5.166666666666668</v>
      </c>
      <c r="N25" s="2">
        <f>IF(M25="",L25,(L25+M25)/2)</f>
        <v>5.166666666666668</v>
      </c>
    </row>
    <row r="26" spans="1:14" ht="12">
      <c r="A26" s="9">
        <v>24</v>
      </c>
      <c r="B26" s="9">
        <v>71489</v>
      </c>
      <c r="C26" s="10" t="s">
        <v>51</v>
      </c>
      <c r="D26" s="9">
        <v>49</v>
      </c>
      <c r="E26" s="9" t="s">
        <v>25</v>
      </c>
      <c r="F26" s="11"/>
      <c r="G26" s="12">
        <v>10</v>
      </c>
      <c r="H26" s="2">
        <v>9</v>
      </c>
      <c r="I26" s="2">
        <v>7.5</v>
      </c>
      <c r="J26" s="2">
        <f>0.3*K26</f>
        <v>2.6500000000000004</v>
      </c>
      <c r="K26" s="2">
        <f>(G26+H26+I26)/3</f>
        <v>8.833333333333334</v>
      </c>
      <c r="L26" s="2">
        <f>J26+0.7*K26</f>
        <v>8.833333333333336</v>
      </c>
      <c r="N26" s="2">
        <f>IF(M26="",L26,(L26+M26)/2)</f>
        <v>8.833333333333336</v>
      </c>
    </row>
    <row r="27" spans="1:14" ht="12">
      <c r="A27" s="9">
        <v>25</v>
      </c>
      <c r="B27" s="9">
        <v>71498</v>
      </c>
      <c r="C27" s="10" t="s">
        <v>52</v>
      </c>
      <c r="D27" s="9">
        <v>49</v>
      </c>
      <c r="E27" s="9" t="s">
        <v>25</v>
      </c>
      <c r="F27" s="11"/>
      <c r="G27" s="12">
        <v>9</v>
      </c>
      <c r="H27" s="2">
        <v>5.5</v>
      </c>
      <c r="I27" s="2">
        <v>5</v>
      </c>
      <c r="J27" s="2">
        <f>0.3*K27</f>
        <v>1.9500000000000002</v>
      </c>
      <c r="K27" s="2">
        <f>(G27+H27+I27)/3</f>
        <v>6.5</v>
      </c>
      <c r="L27" s="2">
        <f>J27+0.7*K27</f>
        <v>6.500000000000001</v>
      </c>
      <c r="N27" s="2">
        <f>IF(M27="",L27,(L27+M27)/2)</f>
        <v>6.500000000000001</v>
      </c>
    </row>
    <row r="28" spans="1:14" ht="12">
      <c r="A28" s="9">
        <v>26</v>
      </c>
      <c r="B28" s="9">
        <v>71586</v>
      </c>
      <c r="C28" s="10" t="s">
        <v>53</v>
      </c>
      <c r="D28" s="9">
        <v>49</v>
      </c>
      <c r="E28" s="9" t="s">
        <v>25</v>
      </c>
      <c r="F28" s="11"/>
      <c r="G28" s="12">
        <v>7</v>
      </c>
      <c r="H28" s="2">
        <v>5</v>
      </c>
      <c r="I28" s="2">
        <v>8.5</v>
      </c>
      <c r="J28" s="2">
        <f>0.3*K28</f>
        <v>2.0500000000000003</v>
      </c>
      <c r="K28" s="2">
        <f>(G28+H28+I28)/3</f>
        <v>6.833333333333333</v>
      </c>
      <c r="L28" s="2">
        <f>J28+0.7*K28</f>
        <v>6.833333333333334</v>
      </c>
      <c r="N28" s="2">
        <f>IF(M28="",L28,(L28+M28)/2)</f>
        <v>6.833333333333334</v>
      </c>
    </row>
    <row r="29" spans="1:14" ht="12">
      <c r="A29" s="9">
        <v>27</v>
      </c>
      <c r="B29" s="9">
        <v>71864</v>
      </c>
      <c r="C29" s="10" t="s">
        <v>54</v>
      </c>
      <c r="D29" s="9">
        <v>49</v>
      </c>
      <c r="E29" s="9" t="s">
        <v>25</v>
      </c>
      <c r="F29" s="11"/>
      <c r="G29" s="12">
        <v>5</v>
      </c>
      <c r="H29" s="2">
        <v>6.5</v>
      </c>
      <c r="I29" s="2">
        <v>8.25</v>
      </c>
      <c r="J29" s="2">
        <f>0.3*K29</f>
        <v>1.9750000000000003</v>
      </c>
      <c r="K29" s="2">
        <f>(G29+H29+I29)/3</f>
        <v>6.583333333333333</v>
      </c>
      <c r="L29" s="2">
        <f>J29+0.7*K29</f>
        <v>6.583333333333334</v>
      </c>
      <c r="N29" s="2">
        <f>IF(M29="",L29,(L29+M29)/2)</f>
        <v>6.583333333333334</v>
      </c>
    </row>
    <row r="30" spans="1:14" ht="12">
      <c r="A30" s="9">
        <v>28</v>
      </c>
      <c r="B30" s="9">
        <v>72099</v>
      </c>
      <c r="C30" s="10" t="s">
        <v>55</v>
      </c>
      <c r="D30" s="9">
        <v>49</v>
      </c>
      <c r="E30" s="9" t="s">
        <v>25</v>
      </c>
      <c r="F30" s="11"/>
      <c r="G30" s="12">
        <v>0</v>
      </c>
      <c r="H30" s="2">
        <v>7</v>
      </c>
      <c r="I30" s="2">
        <v>8</v>
      </c>
      <c r="J30" s="2">
        <f>0.3*K30</f>
        <v>1.5000000000000002</v>
      </c>
      <c r="K30" s="2">
        <f>(G30+H30+I30)/3</f>
        <v>5</v>
      </c>
      <c r="L30" s="2">
        <f>J30+0.7*K30</f>
        <v>5.000000000000001</v>
      </c>
      <c r="N30" s="2">
        <f>IF(M30="",L30,(L30+M30)/2)</f>
        <v>5.000000000000001</v>
      </c>
    </row>
    <row r="31" spans="1:14" ht="12">
      <c r="A31" s="9">
        <v>29</v>
      </c>
      <c r="B31" s="9">
        <v>72136</v>
      </c>
      <c r="C31" s="10" t="s">
        <v>56</v>
      </c>
      <c r="D31" s="9">
        <v>49</v>
      </c>
      <c r="E31" s="9" t="s">
        <v>25</v>
      </c>
      <c r="F31" s="11"/>
      <c r="G31" s="12">
        <v>0.5</v>
      </c>
      <c r="H31" s="2" t="s">
        <v>57</v>
      </c>
      <c r="I31" s="2"/>
      <c r="J31" s="2">
        <f>I31</f>
        <v>0</v>
      </c>
      <c r="K31" s="2">
        <f>J31</f>
        <v>0</v>
      </c>
      <c r="L31" s="2">
        <f>K31</f>
        <v>0</v>
      </c>
      <c r="M31" s="2" t="s">
        <v>58</v>
      </c>
      <c r="N31" s="2">
        <f>IF(M31="",L31,(L31+M31)/2)</f>
        <v>0</v>
      </c>
    </row>
    <row r="32" spans="1:14" ht="12">
      <c r="A32" s="9">
        <v>30</v>
      </c>
      <c r="B32" s="9">
        <v>72191</v>
      </c>
      <c r="C32" s="10" t="s">
        <v>59</v>
      </c>
      <c r="D32" s="9">
        <v>49</v>
      </c>
      <c r="E32" s="9" t="s">
        <v>25</v>
      </c>
      <c r="F32" s="11"/>
      <c r="G32" s="12">
        <v>1</v>
      </c>
      <c r="H32" s="2" t="s">
        <v>57</v>
      </c>
      <c r="I32" s="2"/>
      <c r="J32" s="2">
        <f>I32</f>
        <v>0</v>
      </c>
      <c r="K32" s="2">
        <f>J32</f>
        <v>0</v>
      </c>
      <c r="L32" s="2">
        <f>K32</f>
        <v>0</v>
      </c>
      <c r="M32" s="2" t="s">
        <v>58</v>
      </c>
      <c r="N32" s="2">
        <f>IF(M32="",L32,(L32+M32)/2)</f>
        <v>0</v>
      </c>
    </row>
    <row r="33" spans="1:14" ht="12">
      <c r="A33" s="9">
        <v>31</v>
      </c>
      <c r="B33" s="9">
        <v>72260</v>
      </c>
      <c r="C33" s="10" t="s">
        <v>60</v>
      </c>
      <c r="D33" s="9">
        <v>49</v>
      </c>
      <c r="E33" s="9" t="s">
        <v>25</v>
      </c>
      <c r="F33" s="11"/>
      <c r="G33" s="12">
        <v>0.5</v>
      </c>
      <c r="H33" s="2"/>
      <c r="I33" s="2"/>
      <c r="J33" s="2">
        <f>0.3*K33</f>
        <v>0.05</v>
      </c>
      <c r="K33" s="2">
        <f>(G33+H33+I33)/3</f>
        <v>0.16666666666666666</v>
      </c>
      <c r="L33" s="2">
        <f>J33+0.7*K33</f>
        <v>0.16666666666666669</v>
      </c>
      <c r="M33" s="2" t="s">
        <v>30</v>
      </c>
      <c r="N33" s="2">
        <f>IF(M33="",L33,(L33+M33)/2)</f>
        <v>0.08333333333333334</v>
      </c>
    </row>
    <row r="34" spans="1:14" ht="12">
      <c r="A34" s="9">
        <v>32</v>
      </c>
      <c r="B34" s="9">
        <v>72278</v>
      </c>
      <c r="C34" s="10" t="s">
        <v>61</v>
      </c>
      <c r="D34" s="9">
        <v>49</v>
      </c>
      <c r="E34" s="9" t="s">
        <v>25</v>
      </c>
      <c r="F34" s="11"/>
      <c r="G34" s="12">
        <v>7</v>
      </c>
      <c r="H34" s="2">
        <v>4</v>
      </c>
      <c r="I34" s="2">
        <v>6.75</v>
      </c>
      <c r="J34" s="2">
        <f>0.3*K34</f>
        <v>1.7750000000000004</v>
      </c>
      <c r="K34" s="2">
        <f>(G34+H34+I34)/3</f>
        <v>5.916666666666667</v>
      </c>
      <c r="L34" s="2">
        <f>J34+0.7*K34</f>
        <v>5.916666666666668</v>
      </c>
      <c r="N34" s="2">
        <f>IF(M34="",L34,(L34+M34)/2)</f>
        <v>5.916666666666668</v>
      </c>
    </row>
    <row r="35" spans="1:14" ht="12">
      <c r="A35" s="9">
        <v>33</v>
      </c>
      <c r="B35" s="9">
        <v>72356</v>
      </c>
      <c r="C35" s="10" t="s">
        <v>62</v>
      </c>
      <c r="D35" s="9">
        <v>49</v>
      </c>
      <c r="E35" s="9" t="s">
        <v>25</v>
      </c>
      <c r="F35" s="11"/>
      <c r="G35" s="12">
        <v>0</v>
      </c>
      <c r="H35" s="2">
        <v>5</v>
      </c>
      <c r="I35" s="2">
        <v>6.25</v>
      </c>
      <c r="J35" s="2">
        <f>0.3*K35</f>
        <v>1.1250000000000002</v>
      </c>
      <c r="K35" s="2">
        <f>(G35+H35+I35)/3</f>
        <v>3.75</v>
      </c>
      <c r="L35" s="2">
        <f>J35+0.7*K35</f>
        <v>3.750000000000001</v>
      </c>
      <c r="M35" s="2">
        <v>1.5</v>
      </c>
      <c r="N35" s="2">
        <f>IF(M35="",L35,(L35+M35)/2)</f>
        <v>2.6250000000000004</v>
      </c>
    </row>
    <row r="36" spans="1:14" ht="12">
      <c r="A36" s="9">
        <v>34</v>
      </c>
      <c r="B36" s="9">
        <v>72484</v>
      </c>
      <c r="C36" s="10" t="s">
        <v>63</v>
      </c>
      <c r="D36" s="9">
        <v>49</v>
      </c>
      <c r="E36" s="9" t="s">
        <v>25</v>
      </c>
      <c r="F36" s="11"/>
      <c r="G36" s="12">
        <v>8.5</v>
      </c>
      <c r="H36" s="2">
        <v>8</v>
      </c>
      <c r="I36" s="2">
        <v>8.75</v>
      </c>
      <c r="J36" s="2">
        <f>0.3*K36</f>
        <v>2.5250000000000004</v>
      </c>
      <c r="K36" s="2">
        <f>(G36+H36+I36)/3</f>
        <v>8.416666666666666</v>
      </c>
      <c r="L36" s="2">
        <f>J36+0.7*K36</f>
        <v>8.416666666666668</v>
      </c>
      <c r="N36" s="2">
        <f>IF(M36="",L36,(L36+M36)/2)</f>
        <v>8.416666666666668</v>
      </c>
    </row>
    <row r="37" spans="1:14" ht="12">
      <c r="A37" s="9">
        <v>35</v>
      </c>
      <c r="B37" s="9">
        <v>72655</v>
      </c>
      <c r="C37" s="10" t="s">
        <v>64</v>
      </c>
      <c r="D37" s="9">
        <v>49</v>
      </c>
      <c r="E37" s="9" t="s">
        <v>25</v>
      </c>
      <c r="F37" s="11"/>
      <c r="G37" s="12">
        <v>4</v>
      </c>
      <c r="H37" s="2">
        <v>6</v>
      </c>
      <c r="I37" s="2">
        <v>7.75</v>
      </c>
      <c r="J37" s="2">
        <f>0.3*K37</f>
        <v>1.7750000000000004</v>
      </c>
      <c r="K37" s="2">
        <f>(G37+H37+I37)/3</f>
        <v>5.916666666666667</v>
      </c>
      <c r="L37" s="2">
        <f>J37+0.7*K37</f>
        <v>5.916666666666668</v>
      </c>
      <c r="N37" s="2">
        <f>IF(M37="",L37,(L37+M37)/2)</f>
        <v>5.916666666666668</v>
      </c>
    </row>
    <row r="38" spans="1:14" ht="12">
      <c r="A38" s="9">
        <v>36</v>
      </c>
      <c r="B38" s="9">
        <v>72954</v>
      </c>
      <c r="C38" s="10" t="s">
        <v>65</v>
      </c>
      <c r="D38" s="9">
        <v>49</v>
      </c>
      <c r="E38" s="9" t="s">
        <v>25</v>
      </c>
      <c r="F38" s="11"/>
      <c r="G38" s="12">
        <v>5.5</v>
      </c>
      <c r="H38" s="2">
        <v>3.5</v>
      </c>
      <c r="I38" s="2">
        <v>8.5</v>
      </c>
      <c r="J38" s="2">
        <f>0.3*K38</f>
        <v>1.7500000000000002</v>
      </c>
      <c r="K38" s="2">
        <f>(G38+H38+I38)/3</f>
        <v>5.833333333333333</v>
      </c>
      <c r="L38" s="2">
        <f>J38+0.7*K38</f>
        <v>5.833333333333334</v>
      </c>
      <c r="N38" s="2">
        <f>IF(M38="",L38,(L38+M38)/2)</f>
        <v>5.833333333333334</v>
      </c>
    </row>
    <row r="39" spans="1:14" ht="12">
      <c r="A39" s="9">
        <v>37</v>
      </c>
      <c r="B39" s="9">
        <v>73052</v>
      </c>
      <c r="C39" s="10" t="s">
        <v>66</v>
      </c>
      <c r="D39" s="9">
        <v>49</v>
      </c>
      <c r="E39" s="9" t="s">
        <v>25</v>
      </c>
      <c r="F39" s="11"/>
      <c r="G39" s="12">
        <v>1</v>
      </c>
      <c r="H39" s="2">
        <v>6.5</v>
      </c>
      <c r="I39" s="2">
        <v>7</v>
      </c>
      <c r="J39" s="2">
        <f>0.3*K39</f>
        <v>1.4500000000000002</v>
      </c>
      <c r="K39" s="2">
        <f>(G39+H39+I39)/3</f>
        <v>4.833333333333333</v>
      </c>
      <c r="L39" s="2">
        <f>J39+0.7*K39</f>
        <v>4.833333333333334</v>
      </c>
      <c r="M39" s="2">
        <v>9</v>
      </c>
      <c r="N39" s="2">
        <f>IF(M39="",L39,(L39+M39)/2)</f>
        <v>6.916666666666667</v>
      </c>
    </row>
    <row r="40" spans="1:14" ht="12">
      <c r="A40" s="9">
        <v>38</v>
      </c>
      <c r="B40" s="9">
        <v>73587</v>
      </c>
      <c r="C40" s="10" t="s">
        <v>67</v>
      </c>
      <c r="D40" s="9">
        <v>49</v>
      </c>
      <c r="E40" s="9" t="s">
        <v>25</v>
      </c>
      <c r="F40" s="11"/>
      <c r="G40" s="12">
        <v>3</v>
      </c>
      <c r="H40" s="2">
        <v>1</v>
      </c>
      <c r="I40" s="2">
        <v>6.25</v>
      </c>
      <c r="J40" s="2">
        <f>0.3*K40</f>
        <v>1.0250000000000001</v>
      </c>
      <c r="K40" s="2">
        <f>(G40+H40+I40)/3</f>
        <v>3.4166666666666665</v>
      </c>
      <c r="L40" s="2">
        <f>J40+0.7*K40</f>
        <v>3.416666666666667</v>
      </c>
      <c r="M40" s="2">
        <v>7.25</v>
      </c>
      <c r="N40" s="2">
        <f>IF(M40="",L40,(L40+M40)/2)</f>
        <v>5.333333333333334</v>
      </c>
    </row>
    <row r="41" spans="1:14" ht="12">
      <c r="A41" s="9">
        <v>39</v>
      </c>
      <c r="B41" s="9">
        <v>73790</v>
      </c>
      <c r="C41" s="10" t="s">
        <v>68</v>
      </c>
      <c r="D41" s="9">
        <v>49</v>
      </c>
      <c r="E41" s="9" t="s">
        <v>25</v>
      </c>
      <c r="F41" s="11"/>
      <c r="G41" s="12">
        <v>0</v>
      </c>
      <c r="H41" s="2" t="s">
        <v>57</v>
      </c>
      <c r="I41" s="2"/>
      <c r="J41" s="2">
        <f>I41</f>
        <v>0</v>
      </c>
      <c r="K41" s="2">
        <f>J41</f>
        <v>0</v>
      </c>
      <c r="L41" s="2">
        <f>K41</f>
        <v>0</v>
      </c>
      <c r="M41" s="2" t="s">
        <v>58</v>
      </c>
      <c r="N41" s="2">
        <f>IF(M41="",L41,(L41+M41)/2)</f>
        <v>0</v>
      </c>
    </row>
    <row r="42" spans="1:14" ht="12">
      <c r="A42" s="9">
        <v>40</v>
      </c>
      <c r="B42" s="9">
        <v>73960</v>
      </c>
      <c r="C42" s="10" t="s">
        <v>69</v>
      </c>
      <c r="D42" s="9">
        <v>34</v>
      </c>
      <c r="E42" s="9" t="s">
        <v>25</v>
      </c>
      <c r="F42" s="9" t="s">
        <v>38</v>
      </c>
      <c r="G42" s="12">
        <v>2</v>
      </c>
      <c r="H42" s="2">
        <v>3.5</v>
      </c>
      <c r="I42" s="2">
        <v>6.25</v>
      </c>
      <c r="J42" s="2">
        <f>0.3*K42</f>
        <v>1.175</v>
      </c>
      <c r="K42" s="2">
        <f>(G42+H42+I42)/3</f>
        <v>3.9166666666666665</v>
      </c>
      <c r="L42" s="2">
        <f>J42+0.7*K42</f>
        <v>3.916666666666667</v>
      </c>
      <c r="M42" s="2">
        <v>8.5</v>
      </c>
      <c r="N42" s="2">
        <f>IF(M42="",L42,(L42+M42)/2)</f>
        <v>6.208333333333334</v>
      </c>
    </row>
    <row r="43" spans="1:14" ht="12">
      <c r="A43" s="9">
        <v>41</v>
      </c>
      <c r="B43" s="9">
        <v>73990</v>
      </c>
      <c r="C43" s="10" t="s">
        <v>70</v>
      </c>
      <c r="D43" s="9">
        <v>49</v>
      </c>
      <c r="E43" s="9" t="s">
        <v>25</v>
      </c>
      <c r="F43" s="11"/>
      <c r="G43" s="12">
        <v>5</v>
      </c>
      <c r="H43" s="2"/>
      <c r="I43" s="2">
        <v>6.25</v>
      </c>
      <c r="J43" s="2">
        <f>0.3*K43</f>
        <v>1.1250000000000002</v>
      </c>
      <c r="K43" s="2">
        <f>(G43+H43+I43)/3</f>
        <v>3.75</v>
      </c>
      <c r="L43" s="2">
        <f>J43+0.7*K43</f>
        <v>3.750000000000001</v>
      </c>
      <c r="M43" s="2">
        <v>5.75</v>
      </c>
      <c r="N43" s="2">
        <f>IF(M43="",L43,(L43+M43)/2)</f>
        <v>4.75</v>
      </c>
    </row>
    <row r="44" spans="1:14" ht="12">
      <c r="A44" s="9">
        <v>42</v>
      </c>
      <c r="B44" s="9">
        <v>74214</v>
      </c>
      <c r="C44" s="10" t="s">
        <v>71</v>
      </c>
      <c r="D44" s="9">
        <v>49</v>
      </c>
      <c r="E44" s="9" t="s">
        <v>25</v>
      </c>
      <c r="F44" s="11"/>
      <c r="G44" s="12">
        <v>8</v>
      </c>
      <c r="H44" s="2">
        <v>9.5</v>
      </c>
      <c r="I44" s="2">
        <v>7.75</v>
      </c>
      <c r="J44" s="2">
        <f>0.3*K44</f>
        <v>2.5250000000000004</v>
      </c>
      <c r="K44" s="2">
        <f>(G44+H44+I44)/3</f>
        <v>8.416666666666666</v>
      </c>
      <c r="L44" s="2">
        <f>J44+0.7*K44</f>
        <v>8.416666666666668</v>
      </c>
      <c r="N44" s="2">
        <f>IF(M44="",L44,(L44+M44)/2)</f>
        <v>8.416666666666668</v>
      </c>
    </row>
    <row r="45" spans="1:14" ht="12">
      <c r="A45" s="9">
        <v>43</v>
      </c>
      <c r="B45" s="9">
        <v>74370</v>
      </c>
      <c r="C45" s="10" t="s">
        <v>72</v>
      </c>
      <c r="D45" s="9">
        <v>49</v>
      </c>
      <c r="E45" s="9" t="s">
        <v>25</v>
      </c>
      <c r="F45" s="11"/>
      <c r="G45" s="12">
        <v>8</v>
      </c>
      <c r="H45" s="2">
        <v>3.5</v>
      </c>
      <c r="I45" s="2">
        <v>6.5</v>
      </c>
      <c r="J45" s="2">
        <f>0.3*K45</f>
        <v>1.8000000000000003</v>
      </c>
      <c r="K45" s="2">
        <f>(G45+H45+I45)/3</f>
        <v>6</v>
      </c>
      <c r="L45" s="2">
        <f>J45+0.7*K45</f>
        <v>6</v>
      </c>
      <c r="N45" s="2">
        <f>IF(M45="",L45,(L45+M45)/2)</f>
        <v>6</v>
      </c>
    </row>
    <row r="46" spans="1:14" ht="12">
      <c r="A46" s="9">
        <v>44</v>
      </c>
      <c r="B46" s="9">
        <v>74978</v>
      </c>
      <c r="C46" s="10" t="s">
        <v>73</v>
      </c>
      <c r="D46" s="9">
        <v>49</v>
      </c>
      <c r="E46" s="9" t="s">
        <v>25</v>
      </c>
      <c r="F46" s="11"/>
      <c r="G46" s="12">
        <v>2.5</v>
      </c>
      <c r="H46" s="2">
        <v>3</v>
      </c>
      <c r="I46" s="2">
        <v>7</v>
      </c>
      <c r="J46" s="2">
        <f>0.3*K46</f>
        <v>1.2500000000000002</v>
      </c>
      <c r="K46" s="2">
        <f>(G46+H46+I46)/3</f>
        <v>4.166666666666667</v>
      </c>
      <c r="L46" s="2">
        <f>J46+0.7*K46</f>
        <v>4.166666666666667</v>
      </c>
      <c r="M46" s="2">
        <v>8.5</v>
      </c>
      <c r="N46" s="2">
        <f>IF(M46="",L46,(L46+M46)/2)</f>
        <v>6.333333333333334</v>
      </c>
    </row>
    <row r="47" spans="1:14" ht="12">
      <c r="A47" s="9">
        <v>45</v>
      </c>
      <c r="B47" s="9">
        <v>74979</v>
      </c>
      <c r="C47" s="10" t="s">
        <v>74</v>
      </c>
      <c r="D47" s="9">
        <v>49</v>
      </c>
      <c r="E47" s="9" t="s">
        <v>25</v>
      </c>
      <c r="F47" s="11"/>
      <c r="G47" s="12">
        <v>4</v>
      </c>
      <c r="H47" s="2">
        <v>0</v>
      </c>
      <c r="I47" s="2">
        <v>7</v>
      </c>
      <c r="J47" s="2">
        <f>0.3*K47</f>
        <v>1.1</v>
      </c>
      <c r="K47" s="2">
        <f>(G47+H47+I47)/3</f>
        <v>3.6666666666666665</v>
      </c>
      <c r="L47" s="2">
        <f>J47+0.7*K47</f>
        <v>3.666666666666667</v>
      </c>
      <c r="M47" s="2">
        <v>3.25</v>
      </c>
      <c r="N47" s="2">
        <f>IF(M47="",L47,(L47+M47)/2)</f>
        <v>3.4583333333333335</v>
      </c>
    </row>
    <row r="48" spans="1:14" ht="12">
      <c r="A48" s="9">
        <v>46</v>
      </c>
      <c r="B48" s="9">
        <v>74999</v>
      </c>
      <c r="C48" s="10" t="s">
        <v>75</v>
      </c>
      <c r="D48" s="9">
        <v>49</v>
      </c>
      <c r="E48" s="9" t="s">
        <v>25</v>
      </c>
      <c r="F48" s="11"/>
      <c r="G48" s="12">
        <v>4</v>
      </c>
      <c r="H48" s="2">
        <v>3</v>
      </c>
      <c r="I48" s="2">
        <v>6.5</v>
      </c>
      <c r="J48" s="2">
        <f>0.3*K48</f>
        <v>1.35</v>
      </c>
      <c r="K48" s="2">
        <f>(G48+H48+I48)/3</f>
        <v>4.5</v>
      </c>
      <c r="L48" s="2">
        <f>J48+0.7*K48</f>
        <v>4.5</v>
      </c>
      <c r="M48" s="2">
        <v>6</v>
      </c>
      <c r="N48" s="2">
        <f>IF(M48="",L48,(L48+M48)/2)</f>
        <v>5.25</v>
      </c>
    </row>
    <row r="49" spans="1:14" ht="12">
      <c r="A49" s="9">
        <v>47</v>
      </c>
      <c r="B49" s="9">
        <v>76222</v>
      </c>
      <c r="C49" s="10" t="s">
        <v>76</v>
      </c>
      <c r="D49" s="9">
        <v>49</v>
      </c>
      <c r="E49" s="9" t="s">
        <v>25</v>
      </c>
      <c r="F49" s="11"/>
      <c r="G49" s="12">
        <v>1</v>
      </c>
      <c r="H49" s="2">
        <v>3.5</v>
      </c>
      <c r="I49" s="2">
        <v>4</v>
      </c>
      <c r="J49" s="2">
        <f>0.3*K49</f>
        <v>0.8500000000000002</v>
      </c>
      <c r="K49" s="2">
        <f>(G49+H49+I49)/3</f>
        <v>2.8333333333333335</v>
      </c>
      <c r="L49" s="2">
        <f>J49+0.7*K49</f>
        <v>2.833333333333334</v>
      </c>
      <c r="M49" s="2">
        <v>5.25</v>
      </c>
      <c r="N49" s="2">
        <f>IF(M49="",L49,(L49+M49)/2)</f>
        <v>4.041666666666667</v>
      </c>
    </row>
    <row r="50" spans="1:14" ht="12">
      <c r="A50" s="9">
        <v>48</v>
      </c>
      <c r="B50" s="9">
        <v>76557</v>
      </c>
      <c r="C50" s="10" t="s">
        <v>77</v>
      </c>
      <c r="D50" s="9">
        <v>49</v>
      </c>
      <c r="E50" s="9" t="s">
        <v>25</v>
      </c>
      <c r="F50" s="11"/>
      <c r="G50" s="12">
        <v>6.5</v>
      </c>
      <c r="H50" s="2">
        <v>9</v>
      </c>
      <c r="I50" s="2">
        <v>7</v>
      </c>
      <c r="J50" s="2">
        <f>0.3*K50</f>
        <v>2.2500000000000004</v>
      </c>
      <c r="K50" s="2">
        <f>(G50+H50+I50)/3</f>
        <v>7.5</v>
      </c>
      <c r="L50" s="2">
        <f>J50+0.7*K50</f>
        <v>7.500000000000002</v>
      </c>
      <c r="N50" s="2">
        <f>IF(M50="",L50,(L50+M50)/2)</f>
        <v>7.500000000000002</v>
      </c>
    </row>
    <row r="51" spans="1:14" ht="12">
      <c r="A51" s="9">
        <v>49</v>
      </c>
      <c r="B51" s="9">
        <v>80474</v>
      </c>
      <c r="C51" s="10" t="s">
        <v>78</v>
      </c>
      <c r="D51" s="9">
        <v>49</v>
      </c>
      <c r="E51" s="9" t="s">
        <v>25</v>
      </c>
      <c r="F51" s="11"/>
      <c r="G51" s="12">
        <v>5</v>
      </c>
      <c r="H51" s="2">
        <v>8.5</v>
      </c>
      <c r="I51" s="2">
        <v>4.25</v>
      </c>
      <c r="J51" s="2">
        <f>0.3*K51</f>
        <v>1.7750000000000004</v>
      </c>
      <c r="K51" s="2">
        <f>(G51+H51+I51)/3</f>
        <v>5.916666666666667</v>
      </c>
      <c r="L51" s="2">
        <f>J51+0.7*K51</f>
        <v>5.916666666666668</v>
      </c>
      <c r="N51" s="2">
        <f>IF(M51="",L51,(L51+M51)/2)</f>
        <v>5.916666666666668</v>
      </c>
    </row>
    <row r="52" spans="1:14" ht="12">
      <c r="A52" s="9">
        <v>50</v>
      </c>
      <c r="B52" s="9">
        <v>81217</v>
      </c>
      <c r="C52" s="10" t="s">
        <v>79</v>
      </c>
      <c r="D52" s="9">
        <v>34</v>
      </c>
      <c r="E52" s="9" t="s">
        <v>25</v>
      </c>
      <c r="F52" s="9" t="s">
        <v>38</v>
      </c>
      <c r="G52" s="12">
        <v>3</v>
      </c>
      <c r="H52" s="2">
        <v>0</v>
      </c>
      <c r="I52" s="2">
        <v>7.75</v>
      </c>
      <c r="J52" s="2">
        <f>0.3*K52</f>
        <v>1.0750000000000002</v>
      </c>
      <c r="K52" s="2">
        <f>(G52+H52+I52)/3</f>
        <v>3.5833333333333335</v>
      </c>
      <c r="L52" s="2">
        <f>J52+0.7*K52</f>
        <v>3.583333333333334</v>
      </c>
      <c r="M52" s="2">
        <v>5.5</v>
      </c>
      <c r="N52" s="2">
        <f>IF(M52="",L52,(L52+M52)/2)</f>
        <v>4.541666666666667</v>
      </c>
    </row>
    <row r="53" spans="1:14" ht="11.25">
      <c r="A53" s="1" t="s">
        <v>80</v>
      </c>
      <c r="G53" s="2">
        <f>AVERAGE(G3:G52)</f>
        <v>4.776595744680851</v>
      </c>
      <c r="H53" s="2">
        <f>AVERAGE(H3:H52)</f>
        <v>5.0813953488372094</v>
      </c>
      <c r="I53" s="2">
        <f>AVERAGE(I3:I52)</f>
        <v>7.08125</v>
      </c>
      <c r="L53" s="2">
        <f>AVERAGE(L3:L52)</f>
        <v>4.931972789115646</v>
      </c>
      <c r="M53" s="2">
        <f>AVERAGE(M3:M52)</f>
        <v>5.625</v>
      </c>
      <c r="N53" s="2">
        <f>AVERAGE(N3:N52)</f>
        <v>5.182823129251702</v>
      </c>
    </row>
    <row r="54" spans="1:14" ht="11.25">
      <c r="A54" s="1" t="s">
        <v>81</v>
      </c>
      <c r="G54" s="13">
        <f>SUM(G3:G52)/G53</f>
        <v>47.00000000000001</v>
      </c>
      <c r="H54" s="13">
        <f>SUM(H3:H52)/H53</f>
        <v>43</v>
      </c>
      <c r="I54" s="2">
        <f>SUM(I3:I52)/I53</f>
        <v>40</v>
      </c>
      <c r="L54" s="2">
        <f>SUM(L3:L52)/L53</f>
        <v>49</v>
      </c>
      <c r="M54" s="2">
        <f>SUM(M3:M52)/M53</f>
        <v>14</v>
      </c>
      <c r="N54" s="2">
        <f>SUM(N3:N52)/N53</f>
        <v>49</v>
      </c>
    </row>
    <row r="55" ht="11.25">
      <c r="C55" s="14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R69"/>
  <sheetViews>
    <sheetView workbookViewId="0" topLeftCell="A1">
      <pane xSplit="1" ySplit="2" topLeftCell="B36" activePane="bottomRight" state="frozen"/>
      <selection pane="topLeft" activeCell="A1" sqref="A1"/>
      <selection pane="topRight" activeCell="B1" sqref="B1"/>
      <selection pane="bottomLeft" activeCell="A36" sqref="A36"/>
      <selection pane="bottomRight" activeCell="X40" sqref="X40"/>
    </sheetView>
  </sheetViews>
  <sheetFormatPr defaultColWidth="10.00390625" defaultRowHeight="12.75"/>
  <cols>
    <col min="1" max="1" width="40.875" style="1" customWidth="1"/>
    <col min="2" max="11" width="2.75390625" style="15" customWidth="1"/>
    <col min="12" max="21" width="2.50390625" style="15" customWidth="1"/>
    <col min="22" max="22" width="7.00390625" style="15" customWidth="1"/>
    <col min="23" max="23" width="5.375" style="15" customWidth="1"/>
    <col min="24" max="24" width="4.875" style="15" customWidth="1"/>
    <col min="25" max="25" width="2.25390625" style="15" customWidth="1"/>
    <col min="26" max="26" width="2.375" style="15" customWidth="1"/>
    <col min="27" max="27" width="2.25390625" style="15" customWidth="1"/>
    <col min="28" max="33" width="2.375" style="15" customWidth="1"/>
    <col min="34" max="44" width="2.75390625" style="15" customWidth="1"/>
    <col min="45" max="237" width="10.50390625" style="1" customWidth="1"/>
  </cols>
  <sheetData>
    <row r="2" spans="2:44" ht="11.25">
      <c r="B2" s="15">
        <v>1</v>
      </c>
      <c r="C2" s="15">
        <v>2</v>
      </c>
      <c r="D2" s="15">
        <v>3</v>
      </c>
      <c r="E2" s="15">
        <v>4</v>
      </c>
      <c r="F2" s="15">
        <v>5</v>
      </c>
      <c r="G2" s="15">
        <v>6</v>
      </c>
      <c r="H2" s="15">
        <v>7</v>
      </c>
      <c r="I2" s="15">
        <v>8</v>
      </c>
      <c r="J2" s="15">
        <v>9</v>
      </c>
      <c r="K2" s="15">
        <v>10</v>
      </c>
      <c r="L2" s="15">
        <v>11</v>
      </c>
      <c r="M2" s="15">
        <v>12</v>
      </c>
      <c r="N2" s="15">
        <v>13</v>
      </c>
      <c r="O2" s="15">
        <v>14</v>
      </c>
      <c r="P2" s="15">
        <v>15</v>
      </c>
      <c r="Q2" s="15">
        <v>16</v>
      </c>
      <c r="R2" s="15">
        <v>17</v>
      </c>
      <c r="S2" s="15">
        <v>18</v>
      </c>
      <c r="T2" s="15">
        <v>19</v>
      </c>
      <c r="U2" s="15">
        <v>20</v>
      </c>
      <c r="V2" s="15" t="s">
        <v>82</v>
      </c>
      <c r="W2" s="15" t="s">
        <v>83</v>
      </c>
      <c r="X2" s="15" t="s">
        <v>84</v>
      </c>
      <c r="Y2" s="15">
        <v>1</v>
      </c>
      <c r="Z2" s="15">
        <v>2</v>
      </c>
      <c r="AA2" s="15">
        <v>3</v>
      </c>
      <c r="AB2" s="15">
        <v>4</v>
      </c>
      <c r="AC2" s="15">
        <v>5</v>
      </c>
      <c r="AD2" s="15">
        <v>6</v>
      </c>
      <c r="AE2" s="15">
        <v>7</v>
      </c>
      <c r="AF2" s="15">
        <v>8</v>
      </c>
      <c r="AG2" s="15">
        <v>9</v>
      </c>
      <c r="AH2" s="15">
        <v>10</v>
      </c>
      <c r="AI2" s="15">
        <v>11</v>
      </c>
      <c r="AJ2" s="15">
        <v>12</v>
      </c>
      <c r="AK2" s="15">
        <v>13</v>
      </c>
      <c r="AL2" s="15">
        <v>14</v>
      </c>
      <c r="AM2" s="15">
        <v>15</v>
      </c>
      <c r="AN2" s="15">
        <v>16</v>
      </c>
      <c r="AO2" s="15">
        <v>17</v>
      </c>
      <c r="AP2" s="15">
        <v>18</v>
      </c>
      <c r="AQ2" s="15">
        <v>19</v>
      </c>
      <c r="AR2" s="15">
        <v>20</v>
      </c>
    </row>
    <row r="3" spans="1:44" ht="12">
      <c r="A3" s="16" t="s">
        <v>24</v>
      </c>
      <c r="B3" s="15">
        <v>3</v>
      </c>
      <c r="C3" s="15">
        <v>1</v>
      </c>
      <c r="D3" s="15">
        <v>1</v>
      </c>
      <c r="F3" s="15">
        <v>2</v>
      </c>
      <c r="G3" s="15">
        <v>3</v>
      </c>
      <c r="H3" s="15">
        <v>2</v>
      </c>
      <c r="I3" s="15">
        <v>1</v>
      </c>
      <c r="K3" s="15">
        <v>2</v>
      </c>
      <c r="M3" s="15">
        <v>2</v>
      </c>
      <c r="O3" s="15">
        <v>1</v>
      </c>
      <c r="P3" s="15">
        <v>2</v>
      </c>
      <c r="Q3" s="15">
        <v>1</v>
      </c>
      <c r="V3" s="15">
        <f>SUM(Y3:AR3)</f>
        <v>11</v>
      </c>
      <c r="W3" s="15">
        <f>COUNT(B3:U3)-V3</f>
        <v>1</v>
      </c>
      <c r="X3" s="15">
        <f>(V3-W3/2)/2</f>
        <v>5.25</v>
      </c>
      <c r="Y3" s="15">
        <f>IF(B3=B$54,1,0)</f>
        <v>1</v>
      </c>
      <c r="Z3" s="15">
        <f>IF(C3=C$54,1,0)</f>
        <v>1</v>
      </c>
      <c r="AA3" s="15">
        <f>IF(D3=D$54,1,0)</f>
        <v>1</v>
      </c>
      <c r="AB3" s="15">
        <f>IF(E3=E$54,1,0)</f>
        <v>0</v>
      </c>
      <c r="AC3" s="15">
        <f>IF(F3=F$54,1,0)</f>
        <v>1</v>
      </c>
      <c r="AD3" s="15">
        <f>IF(G3=G$54,1,0)</f>
        <v>1</v>
      </c>
      <c r="AE3" s="15">
        <f>IF(H3=H$54,1,0)</f>
        <v>1</v>
      </c>
      <c r="AF3" s="15">
        <f>IF(I3=I$54,1,0)</f>
        <v>1</v>
      </c>
      <c r="AG3" s="15">
        <f>IF(J3=J$54,1,0)</f>
        <v>0</v>
      </c>
      <c r="AH3" s="15">
        <f>IF(K3=K$54,1,0)</f>
        <v>0</v>
      </c>
      <c r="AI3" s="15">
        <f>IF(L3=L$54,1,0)</f>
        <v>0</v>
      </c>
      <c r="AJ3" s="15">
        <f>IF(M3=M$54,1,0)</f>
        <v>1</v>
      </c>
      <c r="AK3" s="15">
        <f>IF(N3=N$54,1,0)</f>
        <v>0</v>
      </c>
      <c r="AL3" s="15">
        <f>IF(O3=O$54,1,0)</f>
        <v>1</v>
      </c>
      <c r="AM3" s="15">
        <f>IF(P3=P$54,1,0)</f>
        <v>1</v>
      </c>
      <c r="AN3" s="15">
        <f>IF(Q3=Q$54,1,0)</f>
        <v>1</v>
      </c>
      <c r="AO3" s="15">
        <f>IF(R3=R$54,1,0)</f>
        <v>0</v>
      </c>
      <c r="AP3" s="15">
        <f>IF(OR(S3=S$54,S3=S$55),1,0)</f>
        <v>0</v>
      </c>
      <c r="AQ3" s="15">
        <f>IF(T3=T$54,1,0)</f>
        <v>0</v>
      </c>
      <c r="AR3" s="15">
        <f>IF(U3=U$54,1,0)</f>
        <v>0</v>
      </c>
    </row>
    <row r="4" spans="1:44" ht="12">
      <c r="A4" s="16" t="s">
        <v>26</v>
      </c>
      <c r="B4" s="15">
        <v>3</v>
      </c>
      <c r="C4" s="15">
        <v>3</v>
      </c>
      <c r="D4" s="15">
        <v>1</v>
      </c>
      <c r="E4" s="15">
        <v>3</v>
      </c>
      <c r="F4" s="15">
        <v>2</v>
      </c>
      <c r="G4" s="15">
        <v>3</v>
      </c>
      <c r="H4" s="15">
        <v>1</v>
      </c>
      <c r="I4" s="15">
        <v>2</v>
      </c>
      <c r="J4" s="15">
        <v>2</v>
      </c>
      <c r="K4" s="15">
        <v>1</v>
      </c>
      <c r="L4" s="15">
        <v>2</v>
      </c>
      <c r="M4" s="15">
        <v>3</v>
      </c>
      <c r="N4" s="15">
        <v>2</v>
      </c>
      <c r="O4" s="15">
        <v>1</v>
      </c>
      <c r="P4" s="15">
        <v>2</v>
      </c>
      <c r="Q4" s="15">
        <v>1</v>
      </c>
      <c r="R4" s="15">
        <v>2</v>
      </c>
      <c r="S4" s="15">
        <v>1</v>
      </c>
      <c r="T4" s="15">
        <v>2</v>
      </c>
      <c r="U4" s="15">
        <v>2</v>
      </c>
      <c r="V4" s="15">
        <f>SUM(Y4:AR4)</f>
        <v>15</v>
      </c>
      <c r="W4" s="15">
        <f>COUNT(B4:U4)-V4</f>
        <v>5</v>
      </c>
      <c r="X4" s="15">
        <f>(V4-W4/2)/2</f>
        <v>6.25</v>
      </c>
      <c r="Y4" s="15">
        <f>IF(B4=B$54,1,0)</f>
        <v>1</v>
      </c>
      <c r="Z4" s="15">
        <f>IF(C4=C$54,1,0)</f>
        <v>0</v>
      </c>
      <c r="AA4" s="15">
        <f>IF(D4=D$54,1,0)</f>
        <v>1</v>
      </c>
      <c r="AB4" s="15">
        <f>IF(E4=E$54,1,0)</f>
        <v>1</v>
      </c>
      <c r="AC4" s="15">
        <f>IF(F4=F$54,1,0)</f>
        <v>1</v>
      </c>
      <c r="AD4" s="15">
        <f>IF(G4=G$54,1,0)</f>
        <v>1</v>
      </c>
      <c r="AE4" s="15">
        <f>IF(H4=H$54,1,0)</f>
        <v>0</v>
      </c>
      <c r="AF4" s="15">
        <f>IF(I4=I$54,1,0)</f>
        <v>0</v>
      </c>
      <c r="AG4" s="15">
        <f>IF(J4=J$54,1,0)</f>
        <v>1</v>
      </c>
      <c r="AH4" s="15">
        <f>IF(K4=K$54,1,0)</f>
        <v>1</v>
      </c>
      <c r="AI4" s="15">
        <f>IF(L4=L$54,1,0)</f>
        <v>1</v>
      </c>
      <c r="AJ4" s="15">
        <f>IF(M4=M$54,1,0)</f>
        <v>0</v>
      </c>
      <c r="AK4" s="15">
        <f>IF(N4=N$54,1,0)</f>
        <v>1</v>
      </c>
      <c r="AL4" s="15">
        <f>IF(O4=O$54,1,0)</f>
        <v>1</v>
      </c>
      <c r="AM4" s="15">
        <f>IF(P4=P$54,1,0)</f>
        <v>1</v>
      </c>
      <c r="AN4" s="15">
        <f>IF(Q4=Q$54,1,0)</f>
        <v>1</v>
      </c>
      <c r="AO4" s="15">
        <f>IF(R4=R$54,1,0)</f>
        <v>1</v>
      </c>
      <c r="AP4" s="15">
        <f>IF(OR(S4=S$54,S4=S$55),1,0)</f>
        <v>1</v>
      </c>
      <c r="AQ4" s="15">
        <f>IF(T4=T$54,1,0)</f>
        <v>0</v>
      </c>
      <c r="AR4" s="15">
        <f>IF(U4=U$54,1,0)</f>
        <v>1</v>
      </c>
    </row>
    <row r="5" spans="1:44" ht="12">
      <c r="A5" s="16" t="s">
        <v>27</v>
      </c>
      <c r="B5" s="15">
        <v>3</v>
      </c>
      <c r="C5" s="15">
        <v>1</v>
      </c>
      <c r="D5" s="15">
        <v>1</v>
      </c>
      <c r="E5" s="15">
        <v>3</v>
      </c>
      <c r="F5" s="15">
        <v>2</v>
      </c>
      <c r="G5" s="15">
        <v>3</v>
      </c>
      <c r="H5" s="15">
        <v>2</v>
      </c>
      <c r="I5" s="15">
        <v>1</v>
      </c>
      <c r="J5" s="15">
        <v>2</v>
      </c>
      <c r="K5" s="15">
        <v>1</v>
      </c>
      <c r="L5" s="15">
        <v>2</v>
      </c>
      <c r="M5" s="15">
        <v>2</v>
      </c>
      <c r="N5" s="15">
        <v>2</v>
      </c>
      <c r="O5" s="15">
        <v>1</v>
      </c>
      <c r="P5" s="15">
        <v>3</v>
      </c>
      <c r="Q5" s="15">
        <v>2</v>
      </c>
      <c r="R5" s="15">
        <v>1</v>
      </c>
      <c r="S5" s="15">
        <v>1</v>
      </c>
      <c r="T5" s="15">
        <v>3</v>
      </c>
      <c r="U5" s="15">
        <v>2</v>
      </c>
      <c r="V5" s="15">
        <f>SUM(Y5:AR5)</f>
        <v>17</v>
      </c>
      <c r="W5" s="15">
        <f>COUNT(B5:U5)-V5</f>
        <v>3</v>
      </c>
      <c r="X5" s="15">
        <f>(V5-W5/2)/2</f>
        <v>7.75</v>
      </c>
      <c r="Y5" s="15">
        <f>IF(B5=B$54,1,0)</f>
        <v>1</v>
      </c>
      <c r="Z5" s="15">
        <f>IF(C5=C$54,1,0)</f>
        <v>1</v>
      </c>
      <c r="AA5" s="15">
        <f>IF(D5=D$54,1,0)</f>
        <v>1</v>
      </c>
      <c r="AB5" s="15">
        <f>IF(E5=E$54,1,0)</f>
        <v>1</v>
      </c>
      <c r="AC5" s="15">
        <f>IF(F5=F$54,1,0)</f>
        <v>1</v>
      </c>
      <c r="AD5" s="15">
        <f>IF(G5=G$54,1,0)</f>
        <v>1</v>
      </c>
      <c r="AE5" s="15">
        <f>IF(H5=H$54,1,0)</f>
        <v>1</v>
      </c>
      <c r="AF5" s="15">
        <f>IF(I5=I$54,1,0)</f>
        <v>1</v>
      </c>
      <c r="AG5" s="15">
        <f>IF(J5=J$54,1,0)</f>
        <v>1</v>
      </c>
      <c r="AH5" s="15">
        <f>IF(K5=K$54,1,0)</f>
        <v>1</v>
      </c>
      <c r="AI5" s="15">
        <f>IF(L5=L$54,1,0)</f>
        <v>1</v>
      </c>
      <c r="AJ5" s="15">
        <f>IF(M5=M$54,1,0)</f>
        <v>1</v>
      </c>
      <c r="AK5" s="15">
        <f>IF(N5=N$54,1,0)</f>
        <v>1</v>
      </c>
      <c r="AL5" s="15">
        <f>IF(O5=O$54,1,0)</f>
        <v>1</v>
      </c>
      <c r="AM5" s="15">
        <f>IF(P5=P$54,1,0)</f>
        <v>0</v>
      </c>
      <c r="AN5" s="15">
        <f>IF(Q5=Q$54,1,0)</f>
        <v>0</v>
      </c>
      <c r="AO5" s="15">
        <f>IF(R5=R$54,1,0)</f>
        <v>0</v>
      </c>
      <c r="AP5" s="15">
        <f>IF(OR(S5=S$54,S5=S$55),1,0)</f>
        <v>1</v>
      </c>
      <c r="AQ5" s="15">
        <f>IF(T5=T$54,1,0)</f>
        <v>1</v>
      </c>
      <c r="AR5" s="15">
        <f>IF(U5=U$54,1,0)</f>
        <v>1</v>
      </c>
    </row>
    <row r="6" spans="1:44" ht="12">
      <c r="A6" s="16" t="s">
        <v>28</v>
      </c>
      <c r="B6" s="15" t="s">
        <v>85</v>
      </c>
      <c r="C6" s="15" t="s">
        <v>85</v>
      </c>
      <c r="D6" s="15" t="s">
        <v>85</v>
      </c>
      <c r="E6" s="15" t="s">
        <v>85</v>
      </c>
      <c r="F6" s="15" t="s">
        <v>85</v>
      </c>
      <c r="G6" s="15" t="s">
        <v>85</v>
      </c>
      <c r="H6" s="15" t="s">
        <v>85</v>
      </c>
      <c r="I6" s="15" t="s">
        <v>85</v>
      </c>
      <c r="J6" s="15" t="s">
        <v>85</v>
      </c>
      <c r="K6" s="15" t="s">
        <v>85</v>
      </c>
      <c r="L6" s="15" t="s">
        <v>85</v>
      </c>
      <c r="M6" s="15" t="s">
        <v>85</v>
      </c>
      <c r="N6" s="15" t="s">
        <v>85</v>
      </c>
      <c r="O6" s="15" t="s">
        <v>85</v>
      </c>
      <c r="P6" s="15" t="s">
        <v>85</v>
      </c>
      <c r="Q6" s="15" t="s">
        <v>85</v>
      </c>
      <c r="R6" s="15" t="s">
        <v>85</v>
      </c>
      <c r="S6" s="15" t="s">
        <v>85</v>
      </c>
      <c r="T6" s="15" t="s">
        <v>85</v>
      </c>
      <c r="U6" s="15" t="s">
        <v>85</v>
      </c>
      <c r="V6" s="15">
        <f>SUM(Y6:AR6)</f>
        <v>0</v>
      </c>
      <c r="W6" s="15">
        <f>COUNT(B6:U6)-V6</f>
        <v>0</v>
      </c>
      <c r="Y6" s="15">
        <f>IF(B6=B$54,1,0)</f>
        <v>0</v>
      </c>
      <c r="Z6" s="15">
        <f>IF(C6=C$54,1,0)</f>
        <v>0</v>
      </c>
      <c r="AA6" s="15">
        <f>IF(D6=D$54,1,0)</f>
        <v>0</v>
      </c>
      <c r="AB6" s="15">
        <f>IF(E6=E$54,1,0)</f>
        <v>0</v>
      </c>
      <c r="AC6" s="15">
        <f>IF(F6=F$54,1,0)</f>
        <v>0</v>
      </c>
      <c r="AD6" s="15">
        <f>IF(G6=G$54,1,0)</f>
        <v>0</v>
      </c>
      <c r="AE6" s="15">
        <f>IF(H6=H$54,1,0)</f>
        <v>0</v>
      </c>
      <c r="AF6" s="15">
        <f>IF(I6=I$54,1,0)</f>
        <v>0</v>
      </c>
      <c r="AG6" s="15">
        <f>IF(J6=J$54,1,0)</f>
        <v>0</v>
      </c>
      <c r="AH6" s="15">
        <f>IF(K6=K$54,1,0)</f>
        <v>0</v>
      </c>
      <c r="AI6" s="15">
        <f>IF(L6=L$54,1,0)</f>
        <v>0</v>
      </c>
      <c r="AJ6" s="15">
        <f>IF(M6=M$54,1,0)</f>
        <v>0</v>
      </c>
      <c r="AK6" s="15">
        <f>IF(N6=N$54,1,0)</f>
        <v>0</v>
      </c>
      <c r="AL6" s="15">
        <f>IF(O6=O$54,1,0)</f>
        <v>0</v>
      </c>
      <c r="AM6" s="15">
        <f>IF(P6=P$54,1,0)</f>
        <v>0</v>
      </c>
      <c r="AN6" s="15">
        <f>IF(Q6=Q$54,1,0)</f>
        <v>0</v>
      </c>
      <c r="AO6" s="15">
        <f>IF(R6=R$54,1,0)</f>
        <v>0</v>
      </c>
      <c r="AP6" s="15">
        <f>IF(OR(S6=S$54,S6=S$55),1,0)</f>
        <v>0</v>
      </c>
      <c r="AQ6" s="15">
        <f>IF(T6=T$54,1,0)</f>
        <v>0</v>
      </c>
      <c r="AR6" s="15">
        <f>IF(U6=U$54,1,0)</f>
        <v>0</v>
      </c>
    </row>
    <row r="7" spans="1:44" ht="12">
      <c r="A7" s="16" t="s">
        <v>31</v>
      </c>
      <c r="B7" s="15" t="s">
        <v>85</v>
      </c>
      <c r="C7" s="15" t="s">
        <v>85</v>
      </c>
      <c r="D7" s="15" t="s">
        <v>85</v>
      </c>
      <c r="E7" s="15" t="s">
        <v>85</v>
      </c>
      <c r="F7" s="15" t="s">
        <v>85</v>
      </c>
      <c r="G7" s="15" t="s">
        <v>85</v>
      </c>
      <c r="H7" s="15" t="s">
        <v>85</v>
      </c>
      <c r="I7" s="15" t="s">
        <v>85</v>
      </c>
      <c r="J7" s="15" t="s">
        <v>85</v>
      </c>
      <c r="K7" s="15" t="s">
        <v>85</v>
      </c>
      <c r="L7" s="15" t="s">
        <v>85</v>
      </c>
      <c r="M7" s="15" t="s">
        <v>85</v>
      </c>
      <c r="N7" s="15" t="s">
        <v>85</v>
      </c>
      <c r="O7" s="15" t="s">
        <v>85</v>
      </c>
      <c r="P7" s="15" t="s">
        <v>85</v>
      </c>
      <c r="Q7" s="15" t="s">
        <v>85</v>
      </c>
      <c r="R7" s="15" t="s">
        <v>85</v>
      </c>
      <c r="S7" s="15" t="s">
        <v>85</v>
      </c>
      <c r="T7" s="15" t="s">
        <v>85</v>
      </c>
      <c r="U7" s="15" t="s">
        <v>85</v>
      </c>
      <c r="V7" s="15">
        <f>SUM(Y7:AR7)</f>
        <v>0</v>
      </c>
      <c r="W7" s="15">
        <f>COUNT(B7:U7)-V7</f>
        <v>0</v>
      </c>
      <c r="Y7" s="15">
        <f>IF(B7=B$54,1,0)</f>
        <v>0</v>
      </c>
      <c r="Z7" s="15">
        <f>IF(C7=C$54,1,0)</f>
        <v>0</v>
      </c>
      <c r="AA7" s="15">
        <f>IF(D7=D$54,1,0)</f>
        <v>0</v>
      </c>
      <c r="AB7" s="15">
        <f>IF(E7=E$54,1,0)</f>
        <v>0</v>
      </c>
      <c r="AC7" s="15">
        <f>IF(F7=F$54,1,0)</f>
        <v>0</v>
      </c>
      <c r="AD7" s="15">
        <f>IF(G7=G$54,1,0)</f>
        <v>0</v>
      </c>
      <c r="AE7" s="15">
        <f>IF(H7=H$54,1,0)</f>
        <v>0</v>
      </c>
      <c r="AF7" s="15">
        <f>IF(I7=I$54,1,0)</f>
        <v>0</v>
      </c>
      <c r="AG7" s="15">
        <f>IF(J7=J$54,1,0)</f>
        <v>0</v>
      </c>
      <c r="AH7" s="15">
        <f>IF(K7=K$54,1,0)</f>
        <v>0</v>
      </c>
      <c r="AI7" s="15">
        <f>IF(L7=L$54,1,0)</f>
        <v>0</v>
      </c>
      <c r="AJ7" s="15">
        <f>IF(M7=M$54,1,0)</f>
        <v>0</v>
      </c>
      <c r="AK7" s="15">
        <f>IF(N7=N$54,1,0)</f>
        <v>0</v>
      </c>
      <c r="AL7" s="15">
        <f>IF(O7=O$54,1,0)</f>
        <v>0</v>
      </c>
      <c r="AM7" s="15">
        <f>IF(P7=P$54,1,0)</f>
        <v>0</v>
      </c>
      <c r="AN7" s="15">
        <f>IF(Q7=Q$54,1,0)</f>
        <v>0</v>
      </c>
      <c r="AO7" s="15">
        <f>IF(R7=R$54,1,0)</f>
        <v>0</v>
      </c>
      <c r="AP7" s="15">
        <f>IF(OR(S7=S$54,S7=S$55),1,0)</f>
        <v>0</v>
      </c>
      <c r="AQ7" s="15">
        <f>IF(T7=T$54,1,0)</f>
        <v>0</v>
      </c>
      <c r="AR7" s="15">
        <f>IF(U7=U$54,1,0)</f>
        <v>0</v>
      </c>
    </row>
    <row r="8" spans="1:44" ht="12">
      <c r="A8" s="16" t="s">
        <v>32</v>
      </c>
      <c r="B8" s="15">
        <v>3</v>
      </c>
      <c r="C8" s="15">
        <v>1</v>
      </c>
      <c r="D8" s="15">
        <v>1</v>
      </c>
      <c r="E8" s="15">
        <v>2</v>
      </c>
      <c r="F8" s="15">
        <v>2</v>
      </c>
      <c r="G8" s="15">
        <v>3</v>
      </c>
      <c r="H8" s="15">
        <v>2</v>
      </c>
      <c r="I8" s="15">
        <v>1</v>
      </c>
      <c r="J8" s="15">
        <v>1</v>
      </c>
      <c r="L8" s="15">
        <v>2</v>
      </c>
      <c r="M8" s="15">
        <v>2</v>
      </c>
      <c r="N8" s="15">
        <v>2</v>
      </c>
      <c r="O8" s="15">
        <v>1</v>
      </c>
      <c r="S8" s="15">
        <v>1</v>
      </c>
      <c r="T8" s="15">
        <v>3</v>
      </c>
      <c r="U8" s="15">
        <v>2</v>
      </c>
      <c r="V8" s="15">
        <f>SUM(Y8:AR8)</f>
        <v>14</v>
      </c>
      <c r="W8" s="15">
        <f>COUNT(B8:U8)-V8</f>
        <v>2</v>
      </c>
      <c r="X8" s="15">
        <f>(V8-W8/2)/2</f>
        <v>6.5</v>
      </c>
      <c r="Y8" s="15">
        <f>IF(B8=B$54,1,0)</f>
        <v>1</v>
      </c>
      <c r="Z8" s="15">
        <f>IF(C8=C$54,1,0)</f>
        <v>1</v>
      </c>
      <c r="AA8" s="15">
        <f>IF(D8=D$54,1,0)</f>
        <v>1</v>
      </c>
      <c r="AB8" s="15">
        <f>IF(E8=E$54,1,0)</f>
        <v>0</v>
      </c>
      <c r="AC8" s="15">
        <f>IF(F8=F$54,1,0)</f>
        <v>1</v>
      </c>
      <c r="AD8" s="15">
        <f>IF(G8=G$54,1,0)</f>
        <v>1</v>
      </c>
      <c r="AE8" s="15">
        <f>IF(H8=H$54,1,0)</f>
        <v>1</v>
      </c>
      <c r="AF8" s="15">
        <f>IF(I8=I$54,1,0)</f>
        <v>1</v>
      </c>
      <c r="AG8" s="15">
        <f>IF(J8=J$54,1,0)</f>
        <v>0</v>
      </c>
      <c r="AH8" s="15">
        <f>IF(K8=K$54,1,0)</f>
        <v>0</v>
      </c>
      <c r="AI8" s="15">
        <f>IF(L8=L$54,1,0)</f>
        <v>1</v>
      </c>
      <c r="AJ8" s="15">
        <f>IF(M8=M$54,1,0)</f>
        <v>1</v>
      </c>
      <c r="AK8" s="15">
        <f>IF(N8=N$54,1,0)</f>
        <v>1</v>
      </c>
      <c r="AL8" s="15">
        <f>IF(O8=O$54,1,0)</f>
        <v>1</v>
      </c>
      <c r="AM8" s="15">
        <f>IF(P8=P$54,1,0)</f>
        <v>0</v>
      </c>
      <c r="AN8" s="15">
        <f>IF(Q8=Q$54,1,0)</f>
        <v>0</v>
      </c>
      <c r="AO8" s="15">
        <f>IF(R8=R$54,1,0)</f>
        <v>0</v>
      </c>
      <c r="AP8" s="15">
        <f>IF(OR(S8=S$54,S8=S$55),1,0)</f>
        <v>1</v>
      </c>
      <c r="AQ8" s="15">
        <f>IF(T8=T$54,1,0)</f>
        <v>1</v>
      </c>
      <c r="AR8" s="15">
        <f>IF(U8=U$54,1,0)</f>
        <v>1</v>
      </c>
    </row>
    <row r="9" spans="1:44" ht="12">
      <c r="A9" s="16" t="s">
        <v>33</v>
      </c>
      <c r="B9" s="15">
        <v>3</v>
      </c>
      <c r="C9" s="15">
        <v>1</v>
      </c>
      <c r="D9" s="15">
        <v>1</v>
      </c>
      <c r="E9" s="15">
        <v>1</v>
      </c>
      <c r="F9" s="15">
        <v>2</v>
      </c>
      <c r="G9" s="15">
        <v>3</v>
      </c>
      <c r="H9" s="15">
        <v>2</v>
      </c>
      <c r="J9" s="15">
        <v>2</v>
      </c>
      <c r="K9" s="15">
        <v>1</v>
      </c>
      <c r="L9" s="15">
        <v>2</v>
      </c>
      <c r="M9" s="15">
        <v>2</v>
      </c>
      <c r="N9" s="15">
        <v>2</v>
      </c>
      <c r="O9" s="15">
        <v>1</v>
      </c>
      <c r="Q9" s="15">
        <v>1</v>
      </c>
      <c r="R9" s="15">
        <v>2</v>
      </c>
      <c r="S9" s="15">
        <v>1</v>
      </c>
      <c r="T9" s="15">
        <v>3</v>
      </c>
      <c r="U9" s="15">
        <v>1</v>
      </c>
      <c r="V9" s="15">
        <f>SUM(Y9:AR9)</f>
        <v>16</v>
      </c>
      <c r="W9" s="15">
        <f>COUNT(B9:U9)-V9</f>
        <v>2</v>
      </c>
      <c r="X9" s="15">
        <f>(V9-W9/2)/2</f>
        <v>7.5</v>
      </c>
      <c r="Y9" s="15">
        <f>IF(B9=B$54,1,0)</f>
        <v>1</v>
      </c>
      <c r="Z9" s="15">
        <f>IF(C9=C$54,1,0)</f>
        <v>1</v>
      </c>
      <c r="AA9" s="15">
        <f>IF(D9=D$54,1,0)</f>
        <v>1</v>
      </c>
      <c r="AB9" s="15">
        <f>IF(E9=E$54,1,0)</f>
        <v>0</v>
      </c>
      <c r="AC9" s="15">
        <f>IF(F9=F$54,1,0)</f>
        <v>1</v>
      </c>
      <c r="AD9" s="15">
        <f>IF(G9=G$54,1,0)</f>
        <v>1</v>
      </c>
      <c r="AE9" s="15">
        <f>IF(H9=H$54,1,0)</f>
        <v>1</v>
      </c>
      <c r="AF9" s="15">
        <f>IF(I9=I$54,1,0)</f>
        <v>0</v>
      </c>
      <c r="AG9" s="15">
        <f>IF(J9=J$54,1,0)</f>
        <v>1</v>
      </c>
      <c r="AH9" s="15">
        <f>IF(K9=K$54,1,0)</f>
        <v>1</v>
      </c>
      <c r="AI9" s="15">
        <f>IF(L9=L$54,1,0)</f>
        <v>1</v>
      </c>
      <c r="AJ9" s="15">
        <f>IF(M9=M$54,1,0)</f>
        <v>1</v>
      </c>
      <c r="AK9" s="15">
        <f>IF(N9=N$54,1,0)</f>
        <v>1</v>
      </c>
      <c r="AL9" s="15">
        <f>IF(O9=O$54,1,0)</f>
        <v>1</v>
      </c>
      <c r="AM9" s="15">
        <f>IF(P9=P$54,1,0)</f>
        <v>0</v>
      </c>
      <c r="AN9" s="15">
        <f>IF(Q9=Q$54,1,0)</f>
        <v>1</v>
      </c>
      <c r="AO9" s="15">
        <f>IF(R9=R$54,1,0)</f>
        <v>1</v>
      </c>
      <c r="AP9" s="15">
        <f>IF(OR(S9=S$54,S9=S$55),1,0)</f>
        <v>1</v>
      </c>
      <c r="AQ9" s="15">
        <f>IF(T9=T$54,1,0)</f>
        <v>1</v>
      </c>
      <c r="AR9" s="15">
        <f>IF(U9=U$54,1,0)</f>
        <v>0</v>
      </c>
    </row>
    <row r="10" spans="1:44" ht="12">
      <c r="A10" s="16" t="s">
        <v>34</v>
      </c>
      <c r="B10" s="15" t="s">
        <v>85</v>
      </c>
      <c r="C10" s="15" t="s">
        <v>85</v>
      </c>
      <c r="D10" s="15" t="s">
        <v>85</v>
      </c>
      <c r="E10" s="15" t="s">
        <v>85</v>
      </c>
      <c r="F10" s="15" t="s">
        <v>85</v>
      </c>
      <c r="G10" s="15" t="s">
        <v>85</v>
      </c>
      <c r="H10" s="15" t="s">
        <v>85</v>
      </c>
      <c r="I10" s="15" t="s">
        <v>85</v>
      </c>
      <c r="J10" s="15" t="s">
        <v>85</v>
      </c>
      <c r="K10" s="15" t="s">
        <v>85</v>
      </c>
      <c r="L10" s="15" t="s">
        <v>85</v>
      </c>
      <c r="M10" s="15" t="s">
        <v>85</v>
      </c>
      <c r="N10" s="15" t="s">
        <v>85</v>
      </c>
      <c r="O10" s="15" t="s">
        <v>85</v>
      </c>
      <c r="P10" s="15" t="s">
        <v>85</v>
      </c>
      <c r="Q10" s="15" t="s">
        <v>85</v>
      </c>
      <c r="R10" s="15" t="s">
        <v>85</v>
      </c>
      <c r="S10" s="15" t="s">
        <v>85</v>
      </c>
      <c r="T10" s="15" t="s">
        <v>85</v>
      </c>
      <c r="U10" s="15" t="s">
        <v>85</v>
      </c>
      <c r="V10" s="15">
        <f>SUM(Y10:AR10)</f>
        <v>0</v>
      </c>
      <c r="W10" s="15">
        <f>COUNT(B10:U10)-V10</f>
        <v>0</v>
      </c>
      <c r="Y10" s="15">
        <f>IF(B10=B$54,1,0)</f>
        <v>0</v>
      </c>
      <c r="Z10" s="15">
        <f>IF(C10=C$54,1,0)</f>
        <v>0</v>
      </c>
      <c r="AA10" s="15">
        <f>IF(D10=D$54,1,0)</f>
        <v>0</v>
      </c>
      <c r="AB10" s="15">
        <f>IF(E10=E$54,1,0)</f>
        <v>0</v>
      </c>
      <c r="AC10" s="15">
        <f>IF(F10=F$54,1,0)</f>
        <v>0</v>
      </c>
      <c r="AD10" s="15">
        <f>IF(G10=G$54,1,0)</f>
        <v>0</v>
      </c>
      <c r="AE10" s="15">
        <f>IF(H10=H$54,1,0)</f>
        <v>0</v>
      </c>
      <c r="AF10" s="15">
        <f>IF(I10=I$54,1,0)</f>
        <v>0</v>
      </c>
      <c r="AG10" s="15">
        <f>IF(J10=J$54,1,0)</f>
        <v>0</v>
      </c>
      <c r="AH10" s="15">
        <f>IF(K10=K$54,1,0)</f>
        <v>0</v>
      </c>
      <c r="AI10" s="15">
        <f>IF(L10=L$54,1,0)</f>
        <v>0</v>
      </c>
      <c r="AJ10" s="15">
        <f>IF(M10=M$54,1,0)</f>
        <v>0</v>
      </c>
      <c r="AK10" s="15">
        <f>IF(N10=N$54,1,0)</f>
        <v>0</v>
      </c>
      <c r="AL10" s="15">
        <f>IF(O10=O$54,1,0)</f>
        <v>0</v>
      </c>
      <c r="AM10" s="15">
        <f>IF(P10=P$54,1,0)</f>
        <v>0</v>
      </c>
      <c r="AN10" s="15">
        <f>IF(Q10=Q$54,1,0)</f>
        <v>0</v>
      </c>
      <c r="AO10" s="15">
        <f>IF(R10=R$54,1,0)</f>
        <v>0</v>
      </c>
      <c r="AP10" s="15">
        <f>IF(OR(S10=S$54,S10=S$55),1,0)</f>
        <v>0</v>
      </c>
      <c r="AQ10" s="15">
        <f>IF(T10=T$54,1,0)</f>
        <v>0</v>
      </c>
      <c r="AR10" s="15">
        <f>IF(U10=U$54,1,0)</f>
        <v>0</v>
      </c>
    </row>
    <row r="11" spans="1:44" ht="12">
      <c r="A11" s="16" t="s">
        <v>35</v>
      </c>
      <c r="B11" s="15">
        <v>3</v>
      </c>
      <c r="C11" s="15">
        <v>1</v>
      </c>
      <c r="D11" s="15">
        <v>1</v>
      </c>
      <c r="E11" s="15">
        <v>3</v>
      </c>
      <c r="F11" s="15">
        <v>2</v>
      </c>
      <c r="G11" s="15">
        <v>3</v>
      </c>
      <c r="H11" s="15">
        <v>3</v>
      </c>
      <c r="I11" s="15">
        <v>1</v>
      </c>
      <c r="J11" s="15">
        <v>2</v>
      </c>
      <c r="K11" s="15">
        <v>3</v>
      </c>
      <c r="L11" s="15">
        <v>1</v>
      </c>
      <c r="M11" s="15">
        <v>2</v>
      </c>
      <c r="N11" s="15">
        <v>2</v>
      </c>
      <c r="O11" s="15">
        <v>1</v>
      </c>
      <c r="Q11" s="15">
        <v>1</v>
      </c>
      <c r="R11" s="15">
        <v>2</v>
      </c>
      <c r="S11" s="15">
        <v>1</v>
      </c>
      <c r="T11" s="15">
        <v>3</v>
      </c>
      <c r="U11" s="15">
        <v>2</v>
      </c>
      <c r="V11" s="15">
        <f>SUM(Y11:AR11)</f>
        <v>16</v>
      </c>
      <c r="W11" s="15">
        <f>COUNT(B11:U11)-V11</f>
        <v>3</v>
      </c>
      <c r="X11" s="15">
        <f>(V11-W11/2)/2</f>
        <v>7.25</v>
      </c>
      <c r="Y11" s="15">
        <f>IF(B11=B$54,1,0)</f>
        <v>1</v>
      </c>
      <c r="Z11" s="15">
        <f>IF(C11=C$54,1,0)</f>
        <v>1</v>
      </c>
      <c r="AA11" s="15">
        <f>IF(D11=D$54,1,0)</f>
        <v>1</v>
      </c>
      <c r="AB11" s="15">
        <f>IF(E11=E$54,1,0)</f>
        <v>1</v>
      </c>
      <c r="AC11" s="15">
        <f>IF(F11=F$54,1,0)</f>
        <v>1</v>
      </c>
      <c r="AD11" s="15">
        <f>IF(G11=G$54,1,0)</f>
        <v>1</v>
      </c>
      <c r="AE11" s="15">
        <f>IF(H11=H$54,1,0)</f>
        <v>0</v>
      </c>
      <c r="AF11" s="15">
        <f>IF(I11=I$54,1,0)</f>
        <v>1</v>
      </c>
      <c r="AG11" s="15">
        <f>IF(J11=J$54,1,0)</f>
        <v>1</v>
      </c>
      <c r="AH11" s="15">
        <f>IF(K11=K$54,1,0)</f>
        <v>0</v>
      </c>
      <c r="AI11" s="15">
        <f>IF(L11=L$54,1,0)</f>
        <v>0</v>
      </c>
      <c r="AJ11" s="15">
        <f>IF(M11=M$54,1,0)</f>
        <v>1</v>
      </c>
      <c r="AK11" s="15">
        <f>IF(N11=N$54,1,0)</f>
        <v>1</v>
      </c>
      <c r="AL11" s="15">
        <f>IF(O11=O$54,1,0)</f>
        <v>1</v>
      </c>
      <c r="AM11" s="15">
        <f>IF(P11=P$54,1,0)</f>
        <v>0</v>
      </c>
      <c r="AN11" s="15">
        <f>IF(Q11=Q$54,1,0)</f>
        <v>1</v>
      </c>
      <c r="AO11" s="15">
        <f>IF(R11=R$54,1,0)</f>
        <v>1</v>
      </c>
      <c r="AP11" s="15">
        <f>IF(OR(S11=S$54,S11=S$55),1,0)</f>
        <v>1</v>
      </c>
      <c r="AQ11" s="15">
        <f>IF(T11=T$54,1,0)</f>
        <v>1</v>
      </c>
      <c r="AR11" s="15">
        <f>IF(U11=U$54,1,0)</f>
        <v>1</v>
      </c>
    </row>
    <row r="12" spans="1:44" ht="12">
      <c r="A12" s="16" t="s">
        <v>36</v>
      </c>
      <c r="B12" s="15">
        <v>3</v>
      </c>
      <c r="C12" s="15">
        <v>1</v>
      </c>
      <c r="D12" s="15">
        <v>1</v>
      </c>
      <c r="E12" s="15">
        <v>3</v>
      </c>
      <c r="F12" s="15">
        <v>2</v>
      </c>
      <c r="G12" s="15">
        <v>3</v>
      </c>
      <c r="H12" s="15">
        <v>1</v>
      </c>
      <c r="I12" s="15">
        <v>1</v>
      </c>
      <c r="J12" s="15">
        <v>2</v>
      </c>
      <c r="K12" s="15">
        <v>1</v>
      </c>
      <c r="L12" s="15">
        <v>2</v>
      </c>
      <c r="M12" s="15">
        <v>2</v>
      </c>
      <c r="N12" s="15">
        <v>2</v>
      </c>
      <c r="O12" s="15">
        <v>1</v>
      </c>
      <c r="R12" s="15">
        <v>3</v>
      </c>
      <c r="S12" s="15">
        <v>2</v>
      </c>
      <c r="T12" s="15">
        <v>1</v>
      </c>
      <c r="U12" s="15">
        <v>1</v>
      </c>
      <c r="V12" s="15">
        <f>SUM(Y12:AR12)</f>
        <v>14</v>
      </c>
      <c r="W12" s="15">
        <f>COUNT(B12:U12)-V12</f>
        <v>4</v>
      </c>
      <c r="X12" s="15">
        <f>(V12-W12/2)/2</f>
        <v>6</v>
      </c>
      <c r="Y12" s="15">
        <f>IF(B12=B$54,1,0)</f>
        <v>1</v>
      </c>
      <c r="Z12" s="15">
        <f>IF(C12=C$54,1,0)</f>
        <v>1</v>
      </c>
      <c r="AA12" s="15">
        <f>IF(D12=D$54,1,0)</f>
        <v>1</v>
      </c>
      <c r="AB12" s="15">
        <f>IF(E12=E$54,1,0)</f>
        <v>1</v>
      </c>
      <c r="AC12" s="15">
        <f>IF(F12=F$54,1,0)</f>
        <v>1</v>
      </c>
      <c r="AD12" s="15">
        <f>IF(G12=G$54,1,0)</f>
        <v>1</v>
      </c>
      <c r="AE12" s="15">
        <f>IF(H12=H$54,1,0)</f>
        <v>0</v>
      </c>
      <c r="AF12" s="15">
        <f>IF(I12=I$54,1,0)</f>
        <v>1</v>
      </c>
      <c r="AG12" s="15">
        <f>IF(J12=J$54,1,0)</f>
        <v>1</v>
      </c>
      <c r="AH12" s="15">
        <f>IF(K12=K$54,1,0)</f>
        <v>1</v>
      </c>
      <c r="AI12" s="15">
        <f>IF(L12=L$54,1,0)</f>
        <v>1</v>
      </c>
      <c r="AJ12" s="15">
        <f>IF(M12=M$54,1,0)</f>
        <v>1</v>
      </c>
      <c r="AK12" s="15">
        <f>IF(N12=N$54,1,0)</f>
        <v>1</v>
      </c>
      <c r="AL12" s="15">
        <f>IF(O12=O$54,1,0)</f>
        <v>1</v>
      </c>
      <c r="AM12" s="15">
        <f>IF(P12=P$54,1,0)</f>
        <v>0</v>
      </c>
      <c r="AN12" s="15">
        <f>IF(Q12=Q$54,1,0)</f>
        <v>0</v>
      </c>
      <c r="AO12" s="15">
        <f>IF(R12=R$54,1,0)</f>
        <v>0</v>
      </c>
      <c r="AP12" s="15">
        <f>IF(OR(S12=S$54,S12=S$55),1,0)</f>
        <v>1</v>
      </c>
      <c r="AQ12" s="15">
        <f>IF(T12=T$54,1,0)</f>
        <v>0</v>
      </c>
      <c r="AR12" s="15">
        <f>IF(U12=U$54,1,0)</f>
        <v>0</v>
      </c>
    </row>
    <row r="13" spans="1:44" ht="12">
      <c r="A13" s="16" t="s">
        <v>37</v>
      </c>
      <c r="B13" s="15" t="s">
        <v>85</v>
      </c>
      <c r="C13" s="15" t="s">
        <v>85</v>
      </c>
      <c r="D13" s="15" t="s">
        <v>85</v>
      </c>
      <c r="E13" s="15" t="s">
        <v>85</v>
      </c>
      <c r="F13" s="15" t="s">
        <v>85</v>
      </c>
      <c r="G13" s="15" t="s">
        <v>85</v>
      </c>
      <c r="H13" s="15" t="s">
        <v>85</v>
      </c>
      <c r="I13" s="15" t="s">
        <v>85</v>
      </c>
      <c r="J13" s="15" t="s">
        <v>85</v>
      </c>
      <c r="K13" s="15" t="s">
        <v>85</v>
      </c>
      <c r="L13" s="15" t="s">
        <v>85</v>
      </c>
      <c r="M13" s="15" t="s">
        <v>85</v>
      </c>
      <c r="N13" s="15" t="s">
        <v>85</v>
      </c>
      <c r="O13" s="15" t="s">
        <v>85</v>
      </c>
      <c r="P13" s="15" t="s">
        <v>85</v>
      </c>
      <c r="Q13" s="15" t="s">
        <v>85</v>
      </c>
      <c r="R13" s="15" t="s">
        <v>85</v>
      </c>
      <c r="S13" s="15" t="s">
        <v>85</v>
      </c>
      <c r="T13" s="15" t="s">
        <v>85</v>
      </c>
      <c r="U13" s="15" t="s">
        <v>85</v>
      </c>
      <c r="V13" s="15">
        <f>SUM(Y13:AR13)</f>
        <v>0</v>
      </c>
      <c r="W13" s="15">
        <f>COUNT(B13:U13)-V13</f>
        <v>0</v>
      </c>
      <c r="Y13" s="15">
        <f>IF(B13=B$54,1,0)</f>
        <v>0</v>
      </c>
      <c r="Z13" s="15">
        <f>IF(C13=C$54,1,0)</f>
        <v>0</v>
      </c>
      <c r="AA13" s="15">
        <f>IF(D13=D$54,1,0)</f>
        <v>0</v>
      </c>
      <c r="AB13" s="15">
        <f>IF(E13=E$54,1,0)</f>
        <v>0</v>
      </c>
      <c r="AC13" s="15">
        <f>IF(F13=F$54,1,0)</f>
        <v>0</v>
      </c>
      <c r="AD13" s="15">
        <f>IF(G13=G$54,1,0)</f>
        <v>0</v>
      </c>
      <c r="AE13" s="15">
        <f>IF(H13=H$54,1,0)</f>
        <v>0</v>
      </c>
      <c r="AF13" s="15">
        <f>IF(I13=I$54,1,0)</f>
        <v>0</v>
      </c>
      <c r="AG13" s="15">
        <f>IF(J13=J$54,1,0)</f>
        <v>0</v>
      </c>
      <c r="AH13" s="15">
        <f>IF(K13=K$54,1,0)</f>
        <v>0</v>
      </c>
      <c r="AI13" s="15">
        <f>IF(L13=L$54,1,0)</f>
        <v>0</v>
      </c>
      <c r="AJ13" s="15">
        <f>IF(M13=M$54,1,0)</f>
        <v>0</v>
      </c>
      <c r="AK13" s="15">
        <f>IF(N13=N$54,1,0)</f>
        <v>0</v>
      </c>
      <c r="AL13" s="15">
        <f>IF(O13=O$54,1,0)</f>
        <v>0</v>
      </c>
      <c r="AM13" s="15">
        <f>IF(P13=P$54,1,0)</f>
        <v>0</v>
      </c>
      <c r="AN13" s="15">
        <f>IF(Q13=Q$54,1,0)</f>
        <v>0</v>
      </c>
      <c r="AO13" s="15">
        <f>IF(R13=R$54,1,0)</f>
        <v>0</v>
      </c>
      <c r="AP13" s="15">
        <f>IF(OR(S13=S$54,S13=S$55),1,0)</f>
        <v>0</v>
      </c>
      <c r="AQ13" s="15">
        <f>IF(T13=T$54,1,0)</f>
        <v>0</v>
      </c>
      <c r="AR13" s="15">
        <f>IF(U13=U$54,1,0)</f>
        <v>0</v>
      </c>
    </row>
    <row r="14" spans="1:44" ht="12">
      <c r="A14" s="16" t="s">
        <v>39</v>
      </c>
      <c r="B14" s="15">
        <v>3</v>
      </c>
      <c r="C14" s="15">
        <v>1</v>
      </c>
      <c r="D14" s="15">
        <v>1</v>
      </c>
      <c r="E14" s="15">
        <v>3</v>
      </c>
      <c r="F14" s="15">
        <v>2</v>
      </c>
      <c r="G14" s="15">
        <v>3</v>
      </c>
      <c r="H14" s="15">
        <v>2</v>
      </c>
      <c r="I14" s="15">
        <v>1</v>
      </c>
      <c r="J14" s="15">
        <v>2</v>
      </c>
      <c r="K14" s="15">
        <v>1</v>
      </c>
      <c r="M14" s="15">
        <v>2</v>
      </c>
      <c r="N14" s="15">
        <v>2</v>
      </c>
      <c r="O14" s="15">
        <v>1</v>
      </c>
      <c r="P14" s="15">
        <v>3</v>
      </c>
      <c r="R14" s="15">
        <v>2</v>
      </c>
      <c r="S14" s="15">
        <v>1</v>
      </c>
      <c r="T14" s="15">
        <v>3</v>
      </c>
      <c r="U14" s="15">
        <v>2</v>
      </c>
      <c r="V14" s="15">
        <f>SUM(Y14:AR14)</f>
        <v>17</v>
      </c>
      <c r="W14" s="15">
        <f>COUNT(B14:U14)-V14</f>
        <v>1</v>
      </c>
      <c r="X14" s="15">
        <f>(V14-W14/2)/2</f>
        <v>8.25</v>
      </c>
      <c r="Y14" s="15">
        <f>IF(B14=B$54,1,0)</f>
        <v>1</v>
      </c>
      <c r="Z14" s="15">
        <f>IF(C14=C$54,1,0)</f>
        <v>1</v>
      </c>
      <c r="AA14" s="15">
        <f>IF(D14=D$54,1,0)</f>
        <v>1</v>
      </c>
      <c r="AB14" s="15">
        <f>IF(E14=E$54,1,0)</f>
        <v>1</v>
      </c>
      <c r="AC14" s="15">
        <f>IF(F14=F$54,1,0)</f>
        <v>1</v>
      </c>
      <c r="AD14" s="15">
        <f>IF(G14=G$54,1,0)</f>
        <v>1</v>
      </c>
      <c r="AE14" s="15">
        <f>IF(H14=H$54,1,0)</f>
        <v>1</v>
      </c>
      <c r="AF14" s="15">
        <f>IF(I14=I$54,1,0)</f>
        <v>1</v>
      </c>
      <c r="AG14" s="15">
        <f>IF(J14=J$54,1,0)</f>
        <v>1</v>
      </c>
      <c r="AH14" s="15">
        <f>IF(K14=K$54,1,0)</f>
        <v>1</v>
      </c>
      <c r="AI14" s="15">
        <f>IF(L14=L$54,1,0)</f>
        <v>0</v>
      </c>
      <c r="AJ14" s="15">
        <f>IF(M14=M$54,1,0)</f>
        <v>1</v>
      </c>
      <c r="AK14" s="15">
        <f>IF(N14=N$54,1,0)</f>
        <v>1</v>
      </c>
      <c r="AL14" s="15">
        <f>IF(O14=O$54,1,0)</f>
        <v>1</v>
      </c>
      <c r="AM14" s="15">
        <f>IF(P14=P$54,1,0)</f>
        <v>0</v>
      </c>
      <c r="AN14" s="15">
        <f>IF(Q14=Q$54,1,0)</f>
        <v>0</v>
      </c>
      <c r="AO14" s="15">
        <f>IF(R14=R$54,1,0)</f>
        <v>1</v>
      </c>
      <c r="AP14" s="15">
        <f>IF(OR(S14=S$54,S14=S$55),1,0)</f>
        <v>1</v>
      </c>
      <c r="AQ14" s="15">
        <f>IF(T14=T$54,1,0)</f>
        <v>1</v>
      </c>
      <c r="AR14" s="15">
        <f>IF(U14=U$54,1,0)</f>
        <v>1</v>
      </c>
    </row>
    <row r="15" spans="1:44" ht="12">
      <c r="A15" s="16" t="s">
        <v>40</v>
      </c>
      <c r="B15" s="15" t="s">
        <v>85</v>
      </c>
      <c r="C15" s="15" t="s">
        <v>85</v>
      </c>
      <c r="D15" s="15" t="s">
        <v>85</v>
      </c>
      <c r="E15" s="15" t="s">
        <v>85</v>
      </c>
      <c r="F15" s="15" t="s">
        <v>85</v>
      </c>
      <c r="G15" s="15" t="s">
        <v>85</v>
      </c>
      <c r="H15" s="15" t="s">
        <v>85</v>
      </c>
      <c r="I15" s="15" t="s">
        <v>85</v>
      </c>
      <c r="J15" s="15" t="s">
        <v>85</v>
      </c>
      <c r="K15" s="15" t="s">
        <v>85</v>
      </c>
      <c r="L15" s="15" t="s">
        <v>85</v>
      </c>
      <c r="M15" s="15" t="s">
        <v>85</v>
      </c>
      <c r="N15" s="15" t="s">
        <v>85</v>
      </c>
      <c r="O15" s="15" t="s">
        <v>85</v>
      </c>
      <c r="P15" s="15" t="s">
        <v>85</v>
      </c>
      <c r="Q15" s="15" t="s">
        <v>85</v>
      </c>
      <c r="R15" s="15" t="s">
        <v>85</v>
      </c>
      <c r="S15" s="15" t="s">
        <v>85</v>
      </c>
      <c r="T15" s="15" t="s">
        <v>85</v>
      </c>
      <c r="U15" s="15" t="s">
        <v>85</v>
      </c>
      <c r="V15" s="15">
        <f>SUM(Y15:AR15)</f>
        <v>0</v>
      </c>
      <c r="W15" s="15">
        <f>COUNT(B15:U15)-V15</f>
        <v>0</v>
      </c>
      <c r="Y15" s="15">
        <f>IF(B15=B$54,1,0)</f>
        <v>0</v>
      </c>
      <c r="Z15" s="15">
        <f>IF(C15=C$54,1,0)</f>
        <v>0</v>
      </c>
      <c r="AA15" s="15">
        <f>IF(D15=D$54,1,0)</f>
        <v>0</v>
      </c>
      <c r="AB15" s="15">
        <f>IF(E15=E$54,1,0)</f>
        <v>0</v>
      </c>
      <c r="AC15" s="15">
        <f>IF(F15=F$54,1,0)</f>
        <v>0</v>
      </c>
      <c r="AD15" s="15">
        <f>IF(G15=G$54,1,0)</f>
        <v>0</v>
      </c>
      <c r="AE15" s="15">
        <f>IF(H15=H$54,1,0)</f>
        <v>0</v>
      </c>
      <c r="AF15" s="15">
        <f>IF(I15=I$54,1,0)</f>
        <v>0</v>
      </c>
      <c r="AG15" s="15">
        <f>IF(J15=J$54,1,0)</f>
        <v>0</v>
      </c>
      <c r="AH15" s="15">
        <f>IF(K15=K$54,1,0)</f>
        <v>0</v>
      </c>
      <c r="AI15" s="15">
        <f>IF(L15=L$54,1,0)</f>
        <v>0</v>
      </c>
      <c r="AJ15" s="15">
        <f>IF(M15=M$54,1,0)</f>
        <v>0</v>
      </c>
      <c r="AK15" s="15">
        <f>IF(N15=N$54,1,0)</f>
        <v>0</v>
      </c>
      <c r="AL15" s="15">
        <f>IF(O15=O$54,1,0)</f>
        <v>0</v>
      </c>
      <c r="AM15" s="15">
        <f>IF(P15=P$54,1,0)</f>
        <v>0</v>
      </c>
      <c r="AN15" s="15">
        <f>IF(Q15=Q$54,1,0)</f>
        <v>0</v>
      </c>
      <c r="AO15" s="15">
        <f>IF(R15=R$54,1,0)</f>
        <v>0</v>
      </c>
      <c r="AP15" s="15">
        <f>IF(OR(S15=S$54,S15=S$55),1,0)</f>
        <v>0</v>
      </c>
      <c r="AQ15" s="15">
        <f>IF(T15=T$54,1,0)</f>
        <v>0</v>
      </c>
      <c r="AR15" s="15">
        <f>IF(U15=U$54,1,0)</f>
        <v>0</v>
      </c>
    </row>
    <row r="16" spans="1:44" ht="12">
      <c r="A16" s="16" t="s">
        <v>41</v>
      </c>
      <c r="B16" s="15">
        <v>3</v>
      </c>
      <c r="C16" s="15">
        <v>1</v>
      </c>
      <c r="D16" s="15">
        <v>1</v>
      </c>
      <c r="E16" s="15">
        <v>3</v>
      </c>
      <c r="F16" s="15">
        <v>2</v>
      </c>
      <c r="G16" s="15">
        <v>3</v>
      </c>
      <c r="H16" s="15">
        <v>2</v>
      </c>
      <c r="I16" s="15">
        <v>1</v>
      </c>
      <c r="J16" s="15">
        <v>2</v>
      </c>
      <c r="K16" s="15">
        <v>1</v>
      </c>
      <c r="L16" s="15">
        <v>2</v>
      </c>
      <c r="N16" s="15">
        <v>2</v>
      </c>
      <c r="O16" s="15">
        <v>1</v>
      </c>
      <c r="R16" s="15">
        <v>2</v>
      </c>
      <c r="S16" s="15">
        <v>1</v>
      </c>
      <c r="T16" s="15">
        <v>3</v>
      </c>
      <c r="U16" s="15">
        <v>2</v>
      </c>
      <c r="V16" s="15">
        <f>SUM(Y16:AR16)</f>
        <v>17</v>
      </c>
      <c r="W16" s="15">
        <f>COUNT(B16:U16)-V16</f>
        <v>0</v>
      </c>
      <c r="X16" s="15">
        <f>(V16-W16/2)/2</f>
        <v>8.5</v>
      </c>
      <c r="Y16" s="15">
        <f>IF(B16=B$54,1,0)</f>
        <v>1</v>
      </c>
      <c r="Z16" s="15">
        <f>IF(C16=C$54,1,0)</f>
        <v>1</v>
      </c>
      <c r="AA16" s="15">
        <f>IF(D16=D$54,1,0)</f>
        <v>1</v>
      </c>
      <c r="AB16" s="15">
        <f>IF(E16=E$54,1,0)</f>
        <v>1</v>
      </c>
      <c r="AC16" s="15">
        <f>IF(F16=F$54,1,0)</f>
        <v>1</v>
      </c>
      <c r="AD16" s="15">
        <f>IF(G16=G$54,1,0)</f>
        <v>1</v>
      </c>
      <c r="AE16" s="15">
        <f>IF(H16=H$54,1,0)</f>
        <v>1</v>
      </c>
      <c r="AF16" s="15">
        <f>IF(I16=I$54,1,0)</f>
        <v>1</v>
      </c>
      <c r="AG16" s="15">
        <f>IF(J16=J$54,1,0)</f>
        <v>1</v>
      </c>
      <c r="AH16" s="15">
        <f>IF(K16=K$54,1,0)</f>
        <v>1</v>
      </c>
      <c r="AI16" s="15">
        <f>IF(L16=L$54,1,0)</f>
        <v>1</v>
      </c>
      <c r="AJ16" s="15">
        <f>IF(M16=M$54,1,0)</f>
        <v>0</v>
      </c>
      <c r="AK16" s="15">
        <f>IF(N16=N$54,1,0)</f>
        <v>1</v>
      </c>
      <c r="AL16" s="15">
        <f>IF(O16=O$54,1,0)</f>
        <v>1</v>
      </c>
      <c r="AM16" s="15">
        <f>IF(P16=P$54,1,0)</f>
        <v>0</v>
      </c>
      <c r="AN16" s="15">
        <f>IF(Q16=Q$54,1,0)</f>
        <v>0</v>
      </c>
      <c r="AO16" s="15">
        <f>IF(R16=R$54,1,0)</f>
        <v>1</v>
      </c>
      <c r="AP16" s="15">
        <f>IF(OR(S16=S$54,S16=S$55),1,0)</f>
        <v>1</v>
      </c>
      <c r="AQ16" s="15">
        <f>IF(T16=T$54,1,0)</f>
        <v>1</v>
      </c>
      <c r="AR16" s="15">
        <f>IF(U16=U$54,1,0)</f>
        <v>1</v>
      </c>
    </row>
    <row r="17" spans="1:44" ht="12">
      <c r="A17" s="16" t="s">
        <v>42</v>
      </c>
      <c r="B17" s="15">
        <v>3</v>
      </c>
      <c r="C17" s="15">
        <v>1</v>
      </c>
      <c r="D17" s="15">
        <v>1</v>
      </c>
      <c r="E17" s="15">
        <v>3</v>
      </c>
      <c r="F17" s="15">
        <v>2</v>
      </c>
      <c r="G17" s="15">
        <v>3</v>
      </c>
      <c r="H17" s="15">
        <v>2</v>
      </c>
      <c r="I17" s="15">
        <v>2</v>
      </c>
      <c r="J17" s="15">
        <v>2</v>
      </c>
      <c r="K17" s="15">
        <v>1</v>
      </c>
      <c r="L17" s="15">
        <v>2</v>
      </c>
      <c r="M17" s="15">
        <v>2</v>
      </c>
      <c r="N17" s="15">
        <v>2</v>
      </c>
      <c r="O17" s="15">
        <v>1</v>
      </c>
      <c r="P17" s="15">
        <v>2</v>
      </c>
      <c r="Q17" s="15">
        <v>1</v>
      </c>
      <c r="R17" s="15">
        <v>2</v>
      </c>
      <c r="S17" s="15">
        <v>1</v>
      </c>
      <c r="T17" s="15">
        <v>3</v>
      </c>
      <c r="U17" s="15">
        <v>2</v>
      </c>
      <c r="V17" s="15">
        <f>SUM(Y17:AR17)</f>
        <v>19</v>
      </c>
      <c r="W17" s="15">
        <f>COUNT(B17:U17)-V17</f>
        <v>1</v>
      </c>
      <c r="X17" s="15">
        <f>(V17-W17/2)/2</f>
        <v>9.25</v>
      </c>
      <c r="Y17" s="15">
        <f>IF(B17=B$54,1,0)</f>
        <v>1</v>
      </c>
      <c r="Z17" s="15">
        <f>IF(C17=C$54,1,0)</f>
        <v>1</v>
      </c>
      <c r="AA17" s="15">
        <f>IF(D17=D$54,1,0)</f>
        <v>1</v>
      </c>
      <c r="AB17" s="15">
        <f>IF(E17=E$54,1,0)</f>
        <v>1</v>
      </c>
      <c r="AC17" s="15">
        <f>IF(F17=F$54,1,0)</f>
        <v>1</v>
      </c>
      <c r="AD17" s="15">
        <f>IF(G17=G$54,1,0)</f>
        <v>1</v>
      </c>
      <c r="AE17" s="15">
        <f>IF(H17=H$54,1,0)</f>
        <v>1</v>
      </c>
      <c r="AF17" s="15">
        <f>IF(I17=I$54,1,0)</f>
        <v>0</v>
      </c>
      <c r="AG17" s="15">
        <f>IF(J17=J$54,1,0)</f>
        <v>1</v>
      </c>
      <c r="AH17" s="15">
        <f>IF(K17=K$54,1,0)</f>
        <v>1</v>
      </c>
      <c r="AI17" s="15">
        <f>IF(L17=L$54,1,0)</f>
        <v>1</v>
      </c>
      <c r="AJ17" s="15">
        <f>IF(M17=M$54,1,0)</f>
        <v>1</v>
      </c>
      <c r="AK17" s="15">
        <f>IF(N17=N$54,1,0)</f>
        <v>1</v>
      </c>
      <c r="AL17" s="15">
        <f>IF(O17=O$54,1,0)</f>
        <v>1</v>
      </c>
      <c r="AM17" s="15">
        <f>IF(P17=P$54,1,0)</f>
        <v>1</v>
      </c>
      <c r="AN17" s="15">
        <f>IF(Q17=Q$54,1,0)</f>
        <v>1</v>
      </c>
      <c r="AO17" s="15">
        <f>IF(R17=R$54,1,0)</f>
        <v>1</v>
      </c>
      <c r="AP17" s="15">
        <f>IF(OR(S17=S$54,S17=S$55),1,0)</f>
        <v>1</v>
      </c>
      <c r="AQ17" s="15">
        <f>IF(T17=T$54,1,0)</f>
        <v>1</v>
      </c>
      <c r="AR17" s="15">
        <f>IF(U17=U$54,1,0)</f>
        <v>1</v>
      </c>
    </row>
    <row r="18" spans="1:44" ht="12">
      <c r="A18" s="16" t="s">
        <v>43</v>
      </c>
      <c r="B18" s="15">
        <v>3</v>
      </c>
      <c r="C18" s="15">
        <v>1</v>
      </c>
      <c r="D18" s="15">
        <v>1</v>
      </c>
      <c r="E18" s="15">
        <v>3</v>
      </c>
      <c r="F18" s="15">
        <v>2</v>
      </c>
      <c r="G18" s="15">
        <v>3</v>
      </c>
      <c r="H18" s="15">
        <v>2</v>
      </c>
      <c r="I18" s="15">
        <v>1</v>
      </c>
      <c r="J18" s="15">
        <v>2</v>
      </c>
      <c r="K18" s="15">
        <v>1</v>
      </c>
      <c r="L18" s="15">
        <v>2</v>
      </c>
      <c r="M18" s="15">
        <v>2</v>
      </c>
      <c r="N18" s="15">
        <v>3</v>
      </c>
      <c r="O18" s="15">
        <v>1</v>
      </c>
      <c r="P18" s="15">
        <v>2</v>
      </c>
      <c r="R18" s="15">
        <v>2</v>
      </c>
      <c r="S18" s="15">
        <v>2</v>
      </c>
      <c r="T18" s="15">
        <v>3</v>
      </c>
      <c r="U18" s="15">
        <v>2</v>
      </c>
      <c r="V18" s="15">
        <f>SUM(Y18:AR18)</f>
        <v>18</v>
      </c>
      <c r="W18" s="15">
        <f>COUNT(B18:U18)-V18</f>
        <v>1</v>
      </c>
      <c r="X18" s="15">
        <f>(V18-W18/2)/2</f>
        <v>8.75</v>
      </c>
      <c r="Y18" s="15">
        <f>IF(B18=B$54,1,0)</f>
        <v>1</v>
      </c>
      <c r="Z18" s="15">
        <f>IF(C18=C$54,1,0)</f>
        <v>1</v>
      </c>
      <c r="AA18" s="15">
        <f>IF(D18=D$54,1,0)</f>
        <v>1</v>
      </c>
      <c r="AB18" s="15">
        <f>IF(E18=E$54,1,0)</f>
        <v>1</v>
      </c>
      <c r="AC18" s="15">
        <f>IF(F18=F$54,1,0)</f>
        <v>1</v>
      </c>
      <c r="AD18" s="15">
        <f>IF(G18=G$54,1,0)</f>
        <v>1</v>
      </c>
      <c r="AE18" s="15">
        <f>IF(H18=H$54,1,0)</f>
        <v>1</v>
      </c>
      <c r="AF18" s="15">
        <f>IF(I18=I$54,1,0)</f>
        <v>1</v>
      </c>
      <c r="AG18" s="15">
        <f>IF(J18=J$54,1,0)</f>
        <v>1</v>
      </c>
      <c r="AH18" s="15">
        <f>IF(K18=K$54,1,0)</f>
        <v>1</v>
      </c>
      <c r="AI18" s="15">
        <f>IF(L18=L$54,1,0)</f>
        <v>1</v>
      </c>
      <c r="AJ18" s="15">
        <f>IF(M18=M$54,1,0)</f>
        <v>1</v>
      </c>
      <c r="AK18" s="15">
        <f>IF(N18=N$54,1,0)</f>
        <v>0</v>
      </c>
      <c r="AL18" s="15">
        <f>IF(O18=O$54,1,0)</f>
        <v>1</v>
      </c>
      <c r="AM18" s="15">
        <f>IF(P18=P$54,1,0)</f>
        <v>1</v>
      </c>
      <c r="AN18" s="15">
        <f>IF(Q18=Q$54,1,0)</f>
        <v>0</v>
      </c>
      <c r="AO18" s="15">
        <f>IF(R18=R$54,1,0)</f>
        <v>1</v>
      </c>
      <c r="AP18" s="15">
        <f>IF(OR(S18=S$54,S18=S$55),1,0)</f>
        <v>1</v>
      </c>
      <c r="AQ18" s="15">
        <f>IF(T18=T$54,1,0)</f>
        <v>1</v>
      </c>
      <c r="AR18" s="15">
        <f>IF(U18=U$54,1,0)</f>
        <v>1</v>
      </c>
    </row>
    <row r="19" spans="1:44" ht="12">
      <c r="A19" s="16" t="s">
        <v>44</v>
      </c>
      <c r="B19" s="15">
        <v>3</v>
      </c>
      <c r="C19" s="15">
        <v>1</v>
      </c>
      <c r="D19" s="15">
        <v>1</v>
      </c>
      <c r="E19" s="15">
        <v>3</v>
      </c>
      <c r="F19" s="15">
        <v>2</v>
      </c>
      <c r="G19" s="15">
        <v>3</v>
      </c>
      <c r="H19" s="15">
        <v>1</v>
      </c>
      <c r="I19" s="15">
        <v>2</v>
      </c>
      <c r="J19" s="15">
        <v>2</v>
      </c>
      <c r="K19" s="15">
        <v>1</v>
      </c>
      <c r="L19" s="15">
        <v>2</v>
      </c>
      <c r="M19" s="15">
        <v>1</v>
      </c>
      <c r="N19" s="15">
        <v>2</v>
      </c>
      <c r="O19" s="15">
        <v>1</v>
      </c>
      <c r="P19" s="15">
        <v>2</v>
      </c>
      <c r="Q19" s="15">
        <v>3</v>
      </c>
      <c r="R19" s="15">
        <v>2</v>
      </c>
      <c r="S19" s="15">
        <v>1</v>
      </c>
      <c r="T19" s="15">
        <v>3</v>
      </c>
      <c r="U19" s="15">
        <v>2</v>
      </c>
      <c r="V19" s="15">
        <f>SUM(Y19:AR19)</f>
        <v>16</v>
      </c>
      <c r="W19" s="15">
        <f>COUNT(B19:U19)-V19</f>
        <v>4</v>
      </c>
      <c r="X19" s="15">
        <f>(V19-W19/2)/2</f>
        <v>7</v>
      </c>
      <c r="Y19" s="15">
        <f>IF(B19=B$54,1,0)</f>
        <v>1</v>
      </c>
      <c r="Z19" s="15">
        <f>IF(C19=C$54,1,0)</f>
        <v>1</v>
      </c>
      <c r="AA19" s="15">
        <f>IF(D19=D$54,1,0)</f>
        <v>1</v>
      </c>
      <c r="AB19" s="15">
        <f>IF(E19=E$54,1,0)</f>
        <v>1</v>
      </c>
      <c r="AC19" s="15">
        <f>IF(F19=F$54,1,0)</f>
        <v>1</v>
      </c>
      <c r="AD19" s="15">
        <f>IF(G19=G$54,1,0)</f>
        <v>1</v>
      </c>
      <c r="AE19" s="15">
        <f>IF(H19=H$54,1,0)</f>
        <v>0</v>
      </c>
      <c r="AF19" s="15">
        <f>IF(I19=I$54,1,0)</f>
        <v>0</v>
      </c>
      <c r="AG19" s="15">
        <f>IF(J19=J$54,1,0)</f>
        <v>1</v>
      </c>
      <c r="AH19" s="15">
        <f>IF(K19=K$54,1,0)</f>
        <v>1</v>
      </c>
      <c r="AI19" s="15">
        <f>IF(L19=L$54,1,0)</f>
        <v>1</v>
      </c>
      <c r="AJ19" s="15">
        <f>IF(M19=M$54,1,0)</f>
        <v>0</v>
      </c>
      <c r="AK19" s="15">
        <f>IF(N19=N$54,1,0)</f>
        <v>1</v>
      </c>
      <c r="AL19" s="15">
        <f>IF(O19=O$54,1,0)</f>
        <v>1</v>
      </c>
      <c r="AM19" s="15">
        <f>IF(P19=P$54,1,0)</f>
        <v>1</v>
      </c>
      <c r="AN19" s="15">
        <f>IF(Q19=Q$54,1,0)</f>
        <v>0</v>
      </c>
      <c r="AO19" s="15">
        <f>IF(R19=R$54,1,0)</f>
        <v>1</v>
      </c>
      <c r="AP19" s="15">
        <f>IF(OR(S19=S$54,S19=S$55),1,0)</f>
        <v>1</v>
      </c>
      <c r="AQ19" s="15">
        <f>IF(T19=T$54,1,0)</f>
        <v>1</v>
      </c>
      <c r="AR19" s="15">
        <f>IF(U19=U$54,1,0)</f>
        <v>1</v>
      </c>
    </row>
    <row r="20" spans="1:44" ht="12">
      <c r="A20" s="16" t="s">
        <v>45</v>
      </c>
      <c r="B20" s="15">
        <v>3</v>
      </c>
      <c r="C20" s="15">
        <v>1</v>
      </c>
      <c r="D20" s="15">
        <v>1</v>
      </c>
      <c r="E20" s="15">
        <v>2</v>
      </c>
      <c r="F20" s="15">
        <v>2</v>
      </c>
      <c r="G20" s="15">
        <v>3</v>
      </c>
      <c r="H20" s="15">
        <v>1</v>
      </c>
      <c r="I20" s="15">
        <v>3</v>
      </c>
      <c r="J20" s="15">
        <v>2</v>
      </c>
      <c r="L20" s="15">
        <v>2</v>
      </c>
      <c r="M20" s="15">
        <v>2</v>
      </c>
      <c r="N20" s="15">
        <v>2</v>
      </c>
      <c r="O20" s="15">
        <v>1</v>
      </c>
      <c r="P20" s="15">
        <v>1</v>
      </c>
      <c r="Q20" s="15">
        <v>3</v>
      </c>
      <c r="R20" s="15">
        <v>2</v>
      </c>
      <c r="S20" s="15">
        <v>2</v>
      </c>
      <c r="T20" s="15">
        <v>3</v>
      </c>
      <c r="U20" s="15">
        <v>2</v>
      </c>
      <c r="V20" s="15">
        <f>SUM(Y20:AR20)</f>
        <v>14</v>
      </c>
      <c r="W20" s="15">
        <f>COUNT(B20:U20)-V20</f>
        <v>5</v>
      </c>
      <c r="X20" s="15">
        <f>(V20-W20/2)/2</f>
        <v>5.75</v>
      </c>
      <c r="Y20" s="15">
        <f>IF(B20=B$54,1,0)</f>
        <v>1</v>
      </c>
      <c r="Z20" s="15">
        <f>IF(C20=C$54,1,0)</f>
        <v>1</v>
      </c>
      <c r="AA20" s="15">
        <f>IF(D20=D$54,1,0)</f>
        <v>1</v>
      </c>
      <c r="AB20" s="15">
        <f>IF(E20=E$54,1,0)</f>
        <v>0</v>
      </c>
      <c r="AC20" s="15">
        <f>IF(F20=F$54,1,0)</f>
        <v>1</v>
      </c>
      <c r="AD20" s="15">
        <f>IF(G20=G$54,1,0)</f>
        <v>1</v>
      </c>
      <c r="AE20" s="15">
        <f>IF(H20=H$54,1,0)</f>
        <v>0</v>
      </c>
      <c r="AF20" s="15">
        <f>IF(I20=I$54,1,0)</f>
        <v>0</v>
      </c>
      <c r="AG20" s="15">
        <f>IF(J20=J$54,1,0)</f>
        <v>1</v>
      </c>
      <c r="AH20" s="15">
        <f>IF(K20=K$54,1,0)</f>
        <v>0</v>
      </c>
      <c r="AI20" s="15">
        <f>IF(L20=L$54,1,0)</f>
        <v>1</v>
      </c>
      <c r="AJ20" s="15">
        <f>IF(M20=M$54,1,0)</f>
        <v>1</v>
      </c>
      <c r="AK20" s="15">
        <f>IF(N20=N$54,1,0)</f>
        <v>1</v>
      </c>
      <c r="AL20" s="15">
        <f>IF(O20=O$54,1,0)</f>
        <v>1</v>
      </c>
      <c r="AM20" s="15">
        <f>IF(P20=P$54,1,0)</f>
        <v>0</v>
      </c>
      <c r="AN20" s="15">
        <f>IF(Q20=Q$54,1,0)</f>
        <v>0</v>
      </c>
      <c r="AO20" s="15">
        <f>IF(R20=R$54,1,0)</f>
        <v>1</v>
      </c>
      <c r="AP20" s="15">
        <f>IF(OR(S20=S$54,S20=S$55),1,0)</f>
        <v>1</v>
      </c>
      <c r="AQ20" s="15">
        <f>IF(T20=T$54,1,0)</f>
        <v>1</v>
      </c>
      <c r="AR20" s="15">
        <f>IF(U20=U$54,1,0)</f>
        <v>1</v>
      </c>
    </row>
    <row r="21" spans="1:44" ht="12">
      <c r="A21" s="16" t="s">
        <v>46</v>
      </c>
      <c r="B21" s="15">
        <v>3</v>
      </c>
      <c r="C21" s="15">
        <v>1</v>
      </c>
      <c r="E21" s="15">
        <v>3</v>
      </c>
      <c r="F21" s="15">
        <v>1</v>
      </c>
      <c r="G21" s="15">
        <v>3</v>
      </c>
      <c r="H21" s="15">
        <v>2</v>
      </c>
      <c r="J21" s="15">
        <v>2</v>
      </c>
      <c r="L21" s="15">
        <v>2</v>
      </c>
      <c r="M21" s="15">
        <v>2</v>
      </c>
      <c r="N21" s="15">
        <v>2</v>
      </c>
      <c r="S21" s="15">
        <v>2</v>
      </c>
      <c r="T21" s="15">
        <v>3</v>
      </c>
      <c r="U21" s="15">
        <v>2</v>
      </c>
      <c r="V21" s="15">
        <f>SUM(Y21:AR21)</f>
        <v>12</v>
      </c>
      <c r="W21" s="15">
        <f>COUNT(B21:U21)-V21</f>
        <v>1</v>
      </c>
      <c r="X21" s="15">
        <f>(V21-W21/2)/2</f>
        <v>5.75</v>
      </c>
      <c r="Y21" s="15">
        <f>IF(B21=B$54,1,0)</f>
        <v>1</v>
      </c>
      <c r="Z21" s="15">
        <f>IF(C21=C$54,1,0)</f>
        <v>1</v>
      </c>
      <c r="AA21" s="15">
        <f>IF(D21=D$54,1,0)</f>
        <v>0</v>
      </c>
      <c r="AB21" s="15">
        <f>IF(E21=E$54,1,0)</f>
        <v>1</v>
      </c>
      <c r="AC21" s="15">
        <f>IF(F21=F$54,1,0)</f>
        <v>0</v>
      </c>
      <c r="AD21" s="15">
        <f>IF(G21=G$54,1,0)</f>
        <v>1</v>
      </c>
      <c r="AE21" s="15">
        <f>IF(H21=H$54,1,0)</f>
        <v>1</v>
      </c>
      <c r="AF21" s="15">
        <f>IF(I21=I$54,1,0)</f>
        <v>0</v>
      </c>
      <c r="AG21" s="15">
        <f>IF(J21=J$54,1,0)</f>
        <v>1</v>
      </c>
      <c r="AH21" s="15">
        <f>IF(K21=K$54,1,0)</f>
        <v>0</v>
      </c>
      <c r="AI21" s="15">
        <f>IF(L21=L$54,1,0)</f>
        <v>1</v>
      </c>
      <c r="AJ21" s="15">
        <f>IF(M21=M$54,1,0)</f>
        <v>1</v>
      </c>
      <c r="AK21" s="15">
        <f>IF(N21=N$54,1,0)</f>
        <v>1</v>
      </c>
      <c r="AL21" s="15">
        <f>IF(O21=O$54,1,0)</f>
        <v>0</v>
      </c>
      <c r="AM21" s="15">
        <f>IF(P21=P$54,1,0)</f>
        <v>0</v>
      </c>
      <c r="AN21" s="15">
        <f>IF(Q21=Q$54,1,0)</f>
        <v>0</v>
      </c>
      <c r="AO21" s="15">
        <f>IF(R21=R$54,1,0)</f>
        <v>0</v>
      </c>
      <c r="AP21" s="15">
        <f>IF(OR(S21=S$54,S21=S$55),1,0)</f>
        <v>1</v>
      </c>
      <c r="AQ21" s="15">
        <f>IF(T21=T$54,1,0)</f>
        <v>1</v>
      </c>
      <c r="AR21" s="15">
        <f>IF(U21=U$54,1,0)</f>
        <v>1</v>
      </c>
    </row>
    <row r="22" spans="1:44" ht="12">
      <c r="A22" s="16" t="s">
        <v>47</v>
      </c>
      <c r="B22" s="15">
        <v>3</v>
      </c>
      <c r="C22" s="15">
        <v>1</v>
      </c>
      <c r="D22" s="15">
        <v>1</v>
      </c>
      <c r="E22" s="15">
        <v>3</v>
      </c>
      <c r="F22" s="15">
        <v>2</v>
      </c>
      <c r="G22" s="15">
        <v>3</v>
      </c>
      <c r="H22" s="15">
        <v>2</v>
      </c>
      <c r="I22" s="15">
        <v>2</v>
      </c>
      <c r="J22" s="15">
        <v>2</v>
      </c>
      <c r="K22" s="15">
        <v>1</v>
      </c>
      <c r="L22" s="15">
        <v>2</v>
      </c>
      <c r="M22" s="15">
        <v>2</v>
      </c>
      <c r="N22" s="15">
        <v>3</v>
      </c>
      <c r="O22" s="15">
        <v>1</v>
      </c>
      <c r="P22" s="15">
        <v>1</v>
      </c>
      <c r="Q22" s="15">
        <v>2</v>
      </c>
      <c r="R22" s="15">
        <v>2</v>
      </c>
      <c r="S22" s="15">
        <v>1</v>
      </c>
      <c r="T22" s="15">
        <v>3</v>
      </c>
      <c r="U22" s="15">
        <v>2</v>
      </c>
      <c r="V22" s="15">
        <f>SUM(Y22:AR22)</f>
        <v>16</v>
      </c>
      <c r="W22" s="15">
        <f>COUNT(B22:U22)-V22</f>
        <v>4</v>
      </c>
      <c r="X22" s="15">
        <f>(V22-W22/2)/2</f>
        <v>7</v>
      </c>
      <c r="Y22" s="15">
        <f>IF(B22=B$54,1,0)</f>
        <v>1</v>
      </c>
      <c r="Z22" s="15">
        <f>IF(C22=C$54,1,0)</f>
        <v>1</v>
      </c>
      <c r="AA22" s="15">
        <f>IF(D22=D$54,1,0)</f>
        <v>1</v>
      </c>
      <c r="AB22" s="15">
        <f>IF(E22=E$54,1,0)</f>
        <v>1</v>
      </c>
      <c r="AC22" s="15">
        <f>IF(F22=F$54,1,0)</f>
        <v>1</v>
      </c>
      <c r="AD22" s="15">
        <f>IF(G22=G$54,1,0)</f>
        <v>1</v>
      </c>
      <c r="AE22" s="15">
        <f>IF(H22=H$54,1,0)</f>
        <v>1</v>
      </c>
      <c r="AF22" s="15">
        <f>IF(I22=I$54,1,0)</f>
        <v>0</v>
      </c>
      <c r="AG22" s="15">
        <f>IF(J22=J$54,1,0)</f>
        <v>1</v>
      </c>
      <c r="AH22" s="15">
        <f>IF(K22=K$54,1,0)</f>
        <v>1</v>
      </c>
      <c r="AI22" s="15">
        <f>IF(L22=L$54,1,0)</f>
        <v>1</v>
      </c>
      <c r="AJ22" s="15">
        <f>IF(M22=M$54,1,0)</f>
        <v>1</v>
      </c>
      <c r="AK22" s="15">
        <f>IF(N22=N$54,1,0)</f>
        <v>0</v>
      </c>
      <c r="AL22" s="15">
        <f>IF(O22=O$54,1,0)</f>
        <v>1</v>
      </c>
      <c r="AM22" s="15">
        <f>IF(P22=P$54,1,0)</f>
        <v>0</v>
      </c>
      <c r="AN22" s="15">
        <f>IF(Q22=Q$54,1,0)</f>
        <v>0</v>
      </c>
      <c r="AO22" s="15">
        <f>IF(R22=R$54,1,0)</f>
        <v>1</v>
      </c>
      <c r="AP22" s="15">
        <f>IF(OR(S22=S$54,S22=S$55),1,0)</f>
        <v>1</v>
      </c>
      <c r="AQ22" s="15">
        <f>IF(T22=T$54,1,0)</f>
        <v>1</v>
      </c>
      <c r="AR22" s="15">
        <f>IF(U22=U$54,1,0)</f>
        <v>1</v>
      </c>
    </row>
    <row r="23" spans="1:44" ht="12">
      <c r="A23" s="16" t="s">
        <v>48</v>
      </c>
      <c r="B23" s="15">
        <v>3</v>
      </c>
      <c r="C23" s="15">
        <v>1</v>
      </c>
      <c r="D23" s="15">
        <v>1</v>
      </c>
      <c r="E23" s="15">
        <v>3</v>
      </c>
      <c r="F23" s="15">
        <v>2</v>
      </c>
      <c r="G23" s="15">
        <v>3</v>
      </c>
      <c r="H23" s="15">
        <v>2</v>
      </c>
      <c r="I23" s="15">
        <v>1</v>
      </c>
      <c r="J23" s="15">
        <v>2</v>
      </c>
      <c r="K23" s="15">
        <v>1</v>
      </c>
      <c r="L23" s="15">
        <v>2</v>
      </c>
      <c r="M23" s="15">
        <v>2</v>
      </c>
      <c r="N23" s="15">
        <v>2</v>
      </c>
      <c r="O23" s="15">
        <v>1</v>
      </c>
      <c r="P23" s="15">
        <v>2</v>
      </c>
      <c r="Q23" s="15">
        <v>1</v>
      </c>
      <c r="R23" s="15">
        <v>2</v>
      </c>
      <c r="S23" s="15">
        <v>2</v>
      </c>
      <c r="T23" s="15">
        <v>3</v>
      </c>
      <c r="U23" s="15">
        <v>2</v>
      </c>
      <c r="V23" s="15">
        <f>SUM(Y23:AR23)</f>
        <v>20</v>
      </c>
      <c r="W23" s="15">
        <f>COUNT(B23:U23)-V23</f>
        <v>0</v>
      </c>
      <c r="X23" s="15">
        <f>(V23-W23/2)/2</f>
        <v>10</v>
      </c>
      <c r="Y23" s="15">
        <f>IF(B23=B$54,1,0)</f>
        <v>1</v>
      </c>
      <c r="Z23" s="15">
        <f>IF(C23=C$54,1,0)</f>
        <v>1</v>
      </c>
      <c r="AA23" s="15">
        <f>IF(D23=D$54,1,0)</f>
        <v>1</v>
      </c>
      <c r="AB23" s="15">
        <f>IF(E23=E$54,1,0)</f>
        <v>1</v>
      </c>
      <c r="AC23" s="15">
        <f>IF(F23=F$54,1,0)</f>
        <v>1</v>
      </c>
      <c r="AD23" s="15">
        <f>IF(G23=G$54,1,0)</f>
        <v>1</v>
      </c>
      <c r="AE23" s="15">
        <f>IF(H23=H$54,1,0)</f>
        <v>1</v>
      </c>
      <c r="AF23" s="15">
        <f>IF(I23=I$54,1,0)</f>
        <v>1</v>
      </c>
      <c r="AG23" s="15">
        <f>IF(J23=J$54,1,0)</f>
        <v>1</v>
      </c>
      <c r="AH23" s="15">
        <f>IF(K23=K$54,1,0)</f>
        <v>1</v>
      </c>
      <c r="AI23" s="15">
        <f>IF(L23=L$54,1,0)</f>
        <v>1</v>
      </c>
      <c r="AJ23" s="15">
        <f>IF(M23=M$54,1,0)</f>
        <v>1</v>
      </c>
      <c r="AK23" s="15">
        <f>IF(N23=N$54,1,0)</f>
        <v>1</v>
      </c>
      <c r="AL23" s="15">
        <f>IF(O23=O$54,1,0)</f>
        <v>1</v>
      </c>
      <c r="AM23" s="15">
        <f>IF(P23=P$54,1,0)</f>
        <v>1</v>
      </c>
      <c r="AN23" s="15">
        <f>IF(Q23=Q$54,1,0)</f>
        <v>1</v>
      </c>
      <c r="AO23" s="15">
        <f>IF(R23=R$54,1,0)</f>
        <v>1</v>
      </c>
      <c r="AP23" s="15">
        <f>IF(OR(S23=S$54,S23=S$55),1,0)</f>
        <v>1</v>
      </c>
      <c r="AQ23" s="15">
        <f>IF(T23=T$54,1,0)</f>
        <v>1</v>
      </c>
      <c r="AR23" s="15">
        <f>IF(U23=U$54,1,0)</f>
        <v>1</v>
      </c>
    </row>
    <row r="24" spans="1:44" ht="12">
      <c r="A24" s="16" t="s">
        <v>49</v>
      </c>
      <c r="B24" s="15">
        <v>3</v>
      </c>
      <c r="C24" s="15">
        <v>1</v>
      </c>
      <c r="D24" s="15">
        <v>1</v>
      </c>
      <c r="E24" s="15">
        <v>3</v>
      </c>
      <c r="F24" s="15">
        <v>2</v>
      </c>
      <c r="G24" s="15">
        <v>3</v>
      </c>
      <c r="H24" s="15">
        <v>2</v>
      </c>
      <c r="I24" s="15">
        <v>2</v>
      </c>
      <c r="J24" s="15">
        <v>2</v>
      </c>
      <c r="K24" s="15">
        <v>1</v>
      </c>
      <c r="L24" s="15">
        <v>2</v>
      </c>
      <c r="M24" s="15">
        <v>2</v>
      </c>
      <c r="N24" s="15">
        <v>2</v>
      </c>
      <c r="O24" s="15">
        <v>1</v>
      </c>
      <c r="P24" s="15">
        <v>3</v>
      </c>
      <c r="Q24" s="15">
        <v>2</v>
      </c>
      <c r="R24" s="15">
        <v>2</v>
      </c>
      <c r="S24" s="15">
        <v>1</v>
      </c>
      <c r="T24" s="15">
        <v>3</v>
      </c>
      <c r="U24" s="15">
        <v>2</v>
      </c>
      <c r="V24" s="15">
        <f>SUM(Y24:AR24)</f>
        <v>17</v>
      </c>
      <c r="W24" s="15">
        <f>COUNT(B24:U24)-V24</f>
        <v>3</v>
      </c>
      <c r="X24" s="15">
        <f>(V24-W24/2)/2</f>
        <v>7.75</v>
      </c>
      <c r="Y24" s="15">
        <f>IF(B24=B$54,1,0)</f>
        <v>1</v>
      </c>
      <c r="Z24" s="15">
        <f>IF(C24=C$54,1,0)</f>
        <v>1</v>
      </c>
      <c r="AA24" s="15">
        <f>IF(D24=D$54,1,0)</f>
        <v>1</v>
      </c>
      <c r="AB24" s="15">
        <f>IF(E24=E$54,1,0)</f>
        <v>1</v>
      </c>
      <c r="AC24" s="15">
        <f>IF(F24=F$54,1,0)</f>
        <v>1</v>
      </c>
      <c r="AD24" s="15">
        <f>IF(G24=G$54,1,0)</f>
        <v>1</v>
      </c>
      <c r="AE24" s="15">
        <f>IF(H24=H$54,1,0)</f>
        <v>1</v>
      </c>
      <c r="AF24" s="15">
        <f>IF(I24=I$54,1,0)</f>
        <v>0</v>
      </c>
      <c r="AG24" s="15">
        <f>IF(J24=J$54,1,0)</f>
        <v>1</v>
      </c>
      <c r="AH24" s="15">
        <f>IF(K24=K$54,1,0)</f>
        <v>1</v>
      </c>
      <c r="AI24" s="15">
        <f>IF(L24=L$54,1,0)</f>
        <v>1</v>
      </c>
      <c r="AJ24" s="15">
        <f>IF(M24=M$54,1,0)</f>
        <v>1</v>
      </c>
      <c r="AK24" s="15">
        <f>IF(N24=N$54,1,0)</f>
        <v>1</v>
      </c>
      <c r="AL24" s="15">
        <f>IF(O24=O$54,1,0)</f>
        <v>1</v>
      </c>
      <c r="AM24" s="15">
        <f>IF(P24=P$54,1,0)</f>
        <v>0</v>
      </c>
      <c r="AN24" s="15">
        <f>IF(Q24=Q$54,1,0)</f>
        <v>0</v>
      </c>
      <c r="AO24" s="15">
        <f>IF(R24=R$54,1,0)</f>
        <v>1</v>
      </c>
      <c r="AP24" s="15">
        <f>IF(OR(S24=S$54,S24=S$55),1,0)</f>
        <v>1</v>
      </c>
      <c r="AQ24" s="15">
        <f>IF(T24=T$54,1,0)</f>
        <v>1</v>
      </c>
      <c r="AR24" s="15">
        <f>IF(U24=U$54,1,0)</f>
        <v>1</v>
      </c>
    </row>
    <row r="25" spans="1:44" ht="12">
      <c r="A25" s="16" t="s">
        <v>50</v>
      </c>
      <c r="B25" s="15" t="s">
        <v>85</v>
      </c>
      <c r="C25" s="15" t="s">
        <v>85</v>
      </c>
      <c r="D25" s="15" t="s">
        <v>85</v>
      </c>
      <c r="E25" s="15" t="s">
        <v>85</v>
      </c>
      <c r="F25" s="15" t="s">
        <v>85</v>
      </c>
      <c r="G25" s="15" t="s">
        <v>85</v>
      </c>
      <c r="H25" s="15" t="s">
        <v>85</v>
      </c>
      <c r="I25" s="15" t="s">
        <v>85</v>
      </c>
      <c r="J25" s="15" t="s">
        <v>85</v>
      </c>
      <c r="K25" s="15" t="s">
        <v>85</v>
      </c>
      <c r="L25" s="15" t="s">
        <v>85</v>
      </c>
      <c r="M25" s="15" t="s">
        <v>85</v>
      </c>
      <c r="N25" s="15" t="s">
        <v>85</v>
      </c>
      <c r="O25" s="15" t="s">
        <v>85</v>
      </c>
      <c r="P25" s="15" t="s">
        <v>85</v>
      </c>
      <c r="Q25" s="15" t="s">
        <v>85</v>
      </c>
      <c r="R25" s="15" t="s">
        <v>85</v>
      </c>
      <c r="S25" s="15" t="s">
        <v>85</v>
      </c>
      <c r="T25" s="15" t="s">
        <v>85</v>
      </c>
      <c r="U25" s="15" t="s">
        <v>85</v>
      </c>
      <c r="V25" s="15">
        <f>SUM(Y25:AR25)</f>
        <v>0</v>
      </c>
      <c r="W25" s="15">
        <f>COUNT(B25:U25)-V25</f>
        <v>0</v>
      </c>
      <c r="Y25" s="15">
        <f>IF(B25=B$54,1,0)</f>
        <v>0</v>
      </c>
      <c r="Z25" s="15">
        <f>IF(C25=C$54,1,0)</f>
        <v>0</v>
      </c>
      <c r="AA25" s="15">
        <f>IF(D25=D$54,1,0)</f>
        <v>0</v>
      </c>
      <c r="AB25" s="15">
        <f>IF(E25=E$54,1,0)</f>
        <v>0</v>
      </c>
      <c r="AC25" s="15">
        <f>IF(F25=F$54,1,0)</f>
        <v>0</v>
      </c>
      <c r="AD25" s="15">
        <f>IF(G25=G$54,1,0)</f>
        <v>0</v>
      </c>
      <c r="AE25" s="15">
        <f>IF(H25=H$54,1,0)</f>
        <v>0</v>
      </c>
      <c r="AF25" s="15">
        <f>IF(I25=I$54,1,0)</f>
        <v>0</v>
      </c>
      <c r="AG25" s="15">
        <f>IF(J25=J$54,1,0)</f>
        <v>0</v>
      </c>
      <c r="AH25" s="15">
        <f>IF(K25=K$54,1,0)</f>
        <v>0</v>
      </c>
      <c r="AI25" s="15">
        <f>IF(L25=L$54,1,0)</f>
        <v>0</v>
      </c>
      <c r="AJ25" s="15">
        <f>IF(M25=M$54,1,0)</f>
        <v>0</v>
      </c>
      <c r="AK25" s="15">
        <f>IF(N25=N$54,1,0)</f>
        <v>0</v>
      </c>
      <c r="AL25" s="15">
        <f>IF(O25=O$54,1,0)</f>
        <v>0</v>
      </c>
      <c r="AM25" s="15">
        <f>IF(P25=P$54,1,0)</f>
        <v>0</v>
      </c>
      <c r="AN25" s="15">
        <f>IF(Q25=Q$54,1,0)</f>
        <v>0</v>
      </c>
      <c r="AO25" s="15">
        <f>IF(R25=R$54,1,0)</f>
        <v>0</v>
      </c>
      <c r="AP25" s="15">
        <f>IF(OR(S25=S$54,S25=S$55),1,0)</f>
        <v>0</v>
      </c>
      <c r="AQ25" s="15">
        <f>IF(T25=T$54,1,0)</f>
        <v>0</v>
      </c>
      <c r="AR25" s="15">
        <f>IF(U25=U$54,1,0)</f>
        <v>0</v>
      </c>
    </row>
    <row r="26" spans="1:44" ht="12">
      <c r="A26" s="16" t="s">
        <v>51</v>
      </c>
      <c r="B26" s="15">
        <v>3</v>
      </c>
      <c r="C26" s="15">
        <v>1</v>
      </c>
      <c r="D26" s="15">
        <v>1</v>
      </c>
      <c r="E26" s="15">
        <v>3</v>
      </c>
      <c r="F26" s="15">
        <v>2</v>
      </c>
      <c r="G26" s="15">
        <v>3</v>
      </c>
      <c r="H26" s="15">
        <v>2</v>
      </c>
      <c r="I26" s="15">
        <v>2</v>
      </c>
      <c r="J26" s="15">
        <v>2</v>
      </c>
      <c r="K26" s="15">
        <v>1</v>
      </c>
      <c r="L26" s="15">
        <v>2</v>
      </c>
      <c r="M26" s="15">
        <v>2</v>
      </c>
      <c r="N26" s="15">
        <v>2</v>
      </c>
      <c r="O26" s="15">
        <v>1</v>
      </c>
      <c r="R26" s="15">
        <v>3</v>
      </c>
      <c r="S26" s="15">
        <v>2</v>
      </c>
      <c r="T26" s="15">
        <v>3</v>
      </c>
      <c r="U26" s="15">
        <v>2</v>
      </c>
      <c r="V26" s="15">
        <f>SUM(Y26:AR26)</f>
        <v>16</v>
      </c>
      <c r="W26" s="15">
        <f>COUNT(B26:U26)-V26</f>
        <v>2</v>
      </c>
      <c r="X26" s="15">
        <f>(V26-W26/2)/2</f>
        <v>7.5</v>
      </c>
      <c r="Y26" s="15">
        <f>IF(B26=B$54,1,0)</f>
        <v>1</v>
      </c>
      <c r="Z26" s="15">
        <f>IF(C26=C$54,1,0)</f>
        <v>1</v>
      </c>
      <c r="AA26" s="15">
        <f>IF(D26=D$54,1,0)</f>
        <v>1</v>
      </c>
      <c r="AB26" s="15">
        <f>IF(E26=E$54,1,0)</f>
        <v>1</v>
      </c>
      <c r="AC26" s="15">
        <f>IF(F26=F$54,1,0)</f>
        <v>1</v>
      </c>
      <c r="AD26" s="15">
        <f>IF(G26=G$54,1,0)</f>
        <v>1</v>
      </c>
      <c r="AE26" s="15">
        <f>IF(H26=H$54,1,0)</f>
        <v>1</v>
      </c>
      <c r="AF26" s="15">
        <f>IF(I26=I$54,1,0)</f>
        <v>0</v>
      </c>
      <c r="AG26" s="15">
        <f>IF(J26=J$54,1,0)</f>
        <v>1</v>
      </c>
      <c r="AH26" s="15">
        <f>IF(K26=K$54,1,0)</f>
        <v>1</v>
      </c>
      <c r="AI26" s="15">
        <f>IF(L26=L$54,1,0)</f>
        <v>1</v>
      </c>
      <c r="AJ26" s="15">
        <f>IF(M26=M$54,1,0)</f>
        <v>1</v>
      </c>
      <c r="AK26" s="15">
        <f>IF(N26=N$54,1,0)</f>
        <v>1</v>
      </c>
      <c r="AL26" s="15">
        <f>IF(O26=O$54,1,0)</f>
        <v>1</v>
      </c>
      <c r="AM26" s="15">
        <f>IF(P26=P$54,1,0)</f>
        <v>0</v>
      </c>
      <c r="AN26" s="15">
        <f>IF(Q26=Q$54,1,0)</f>
        <v>0</v>
      </c>
      <c r="AO26" s="15">
        <f>IF(R26=R$54,1,0)</f>
        <v>0</v>
      </c>
      <c r="AP26" s="15">
        <f>IF(OR(S26=S$54,S26=S$55),1,0)</f>
        <v>1</v>
      </c>
      <c r="AQ26" s="15">
        <f>IF(T26=T$54,1,0)</f>
        <v>1</v>
      </c>
      <c r="AR26" s="15">
        <f>IF(U26=U$54,1,0)</f>
        <v>1</v>
      </c>
    </row>
    <row r="27" spans="1:44" ht="12">
      <c r="A27" s="16" t="s">
        <v>52</v>
      </c>
      <c r="B27" s="15">
        <v>3</v>
      </c>
      <c r="C27" s="15">
        <v>3</v>
      </c>
      <c r="D27" s="15">
        <v>1</v>
      </c>
      <c r="E27" s="15">
        <v>3</v>
      </c>
      <c r="F27" s="15">
        <v>2</v>
      </c>
      <c r="G27" s="15">
        <v>3</v>
      </c>
      <c r="J27" s="15">
        <v>2</v>
      </c>
      <c r="N27" s="15">
        <v>2</v>
      </c>
      <c r="O27" s="15">
        <v>1</v>
      </c>
      <c r="P27" s="15">
        <v>1</v>
      </c>
      <c r="S27" s="15">
        <v>1</v>
      </c>
      <c r="T27" s="15">
        <v>3</v>
      </c>
      <c r="U27" s="15">
        <v>2</v>
      </c>
      <c r="V27" s="15">
        <f>SUM(Y27:AR27)</f>
        <v>11</v>
      </c>
      <c r="W27" s="15">
        <f>COUNT(B27:U27)-V27</f>
        <v>2</v>
      </c>
      <c r="X27" s="15">
        <f>(V27-W27/2)/2</f>
        <v>5</v>
      </c>
      <c r="Y27" s="15">
        <f>IF(B27=B$54,1,0)</f>
        <v>1</v>
      </c>
      <c r="Z27" s="15">
        <f>IF(C27=C$54,1,0)</f>
        <v>0</v>
      </c>
      <c r="AA27" s="15">
        <f>IF(D27=D$54,1,0)</f>
        <v>1</v>
      </c>
      <c r="AB27" s="15">
        <f>IF(E27=E$54,1,0)</f>
        <v>1</v>
      </c>
      <c r="AC27" s="15">
        <f>IF(F27=F$54,1,0)</f>
        <v>1</v>
      </c>
      <c r="AD27" s="15">
        <f>IF(G27=G$54,1,0)</f>
        <v>1</v>
      </c>
      <c r="AE27" s="15">
        <f>IF(H27=H$54,1,0)</f>
        <v>0</v>
      </c>
      <c r="AF27" s="15">
        <f>IF(I27=I$54,1,0)</f>
        <v>0</v>
      </c>
      <c r="AG27" s="15">
        <f>IF(J27=J$54,1,0)</f>
        <v>1</v>
      </c>
      <c r="AH27" s="15">
        <f>IF(K27=K$54,1,0)</f>
        <v>0</v>
      </c>
      <c r="AI27" s="15">
        <f>IF(L27=L$54,1,0)</f>
        <v>0</v>
      </c>
      <c r="AJ27" s="15">
        <f>IF(M27=M$54,1,0)</f>
        <v>0</v>
      </c>
      <c r="AK27" s="15">
        <f>IF(N27=N$54,1,0)</f>
        <v>1</v>
      </c>
      <c r="AL27" s="15">
        <f>IF(O27=O$54,1,0)</f>
        <v>1</v>
      </c>
      <c r="AM27" s="15">
        <f>IF(P27=P$54,1,0)</f>
        <v>0</v>
      </c>
      <c r="AN27" s="15">
        <f>IF(Q27=Q$54,1,0)</f>
        <v>0</v>
      </c>
      <c r="AO27" s="15">
        <f>IF(R27=R$54,1,0)</f>
        <v>0</v>
      </c>
      <c r="AP27" s="15">
        <f>IF(OR(S27=S$54,S27=S$55),1,0)</f>
        <v>1</v>
      </c>
      <c r="AQ27" s="15">
        <f>IF(T27=T$54,1,0)</f>
        <v>1</v>
      </c>
      <c r="AR27" s="15">
        <f>IF(U27=U$54,1,0)</f>
        <v>1</v>
      </c>
    </row>
    <row r="28" spans="1:44" ht="12">
      <c r="A28" s="16" t="s">
        <v>53</v>
      </c>
      <c r="B28" s="15">
        <v>3</v>
      </c>
      <c r="C28" s="15">
        <v>1</v>
      </c>
      <c r="D28" s="15">
        <v>1</v>
      </c>
      <c r="E28" s="15">
        <v>3</v>
      </c>
      <c r="F28" s="15">
        <v>2</v>
      </c>
      <c r="G28" s="15">
        <v>3</v>
      </c>
      <c r="H28" s="15">
        <v>2</v>
      </c>
      <c r="I28" s="15">
        <v>1</v>
      </c>
      <c r="J28" s="15">
        <v>2</v>
      </c>
      <c r="K28" s="15">
        <v>3</v>
      </c>
      <c r="L28" s="15">
        <v>2</v>
      </c>
      <c r="M28" s="15">
        <v>2</v>
      </c>
      <c r="N28" s="15">
        <v>2</v>
      </c>
      <c r="O28" s="15">
        <v>1</v>
      </c>
      <c r="P28" s="15">
        <v>1</v>
      </c>
      <c r="Q28" s="15">
        <v>1</v>
      </c>
      <c r="R28" s="15">
        <v>2</v>
      </c>
      <c r="S28" s="15">
        <v>2</v>
      </c>
      <c r="T28" s="15">
        <v>3</v>
      </c>
      <c r="U28" s="15">
        <v>2</v>
      </c>
      <c r="V28" s="15">
        <f>SUM(Y28:AR28)</f>
        <v>18</v>
      </c>
      <c r="W28" s="15">
        <f>COUNT(B28:U28)-V28</f>
        <v>2</v>
      </c>
      <c r="X28" s="15">
        <f>(V28-W28/2)/2</f>
        <v>8.5</v>
      </c>
      <c r="Y28" s="15">
        <f>IF(B28=B$54,1,0)</f>
        <v>1</v>
      </c>
      <c r="Z28" s="15">
        <f>IF(C28=C$54,1,0)</f>
        <v>1</v>
      </c>
      <c r="AA28" s="15">
        <f>IF(D28=D$54,1,0)</f>
        <v>1</v>
      </c>
      <c r="AB28" s="15">
        <f>IF(E28=E$54,1,0)</f>
        <v>1</v>
      </c>
      <c r="AC28" s="15">
        <f>IF(F28=F$54,1,0)</f>
        <v>1</v>
      </c>
      <c r="AD28" s="15">
        <f>IF(G28=G$54,1,0)</f>
        <v>1</v>
      </c>
      <c r="AE28" s="15">
        <f>IF(H28=H$54,1,0)</f>
        <v>1</v>
      </c>
      <c r="AF28" s="15">
        <f>IF(I28=I$54,1,0)</f>
        <v>1</v>
      </c>
      <c r="AG28" s="15">
        <f>IF(J28=J$54,1,0)</f>
        <v>1</v>
      </c>
      <c r="AH28" s="15">
        <f>IF(K28=K$54,1,0)</f>
        <v>0</v>
      </c>
      <c r="AI28" s="15">
        <f>IF(L28=L$54,1,0)</f>
        <v>1</v>
      </c>
      <c r="AJ28" s="15">
        <f>IF(M28=M$54,1,0)</f>
        <v>1</v>
      </c>
      <c r="AK28" s="15">
        <f>IF(N28=N$54,1,0)</f>
        <v>1</v>
      </c>
      <c r="AL28" s="15">
        <f>IF(O28=O$54,1,0)</f>
        <v>1</v>
      </c>
      <c r="AM28" s="15">
        <f>IF(P28=P$54,1,0)</f>
        <v>0</v>
      </c>
      <c r="AN28" s="15">
        <f>IF(Q28=Q$54,1,0)</f>
        <v>1</v>
      </c>
      <c r="AO28" s="15">
        <f>IF(R28=R$54,1,0)</f>
        <v>1</v>
      </c>
      <c r="AP28" s="15">
        <f>IF(OR(S28=S$54,S28=S$55),1,0)</f>
        <v>1</v>
      </c>
      <c r="AQ28" s="15">
        <f>IF(T28=T$54,1,0)</f>
        <v>1</v>
      </c>
      <c r="AR28" s="15">
        <f>IF(U28=U$54,1,0)</f>
        <v>1</v>
      </c>
    </row>
    <row r="29" spans="1:44" ht="12">
      <c r="A29" s="16" t="s">
        <v>54</v>
      </c>
      <c r="B29" s="15">
        <v>3</v>
      </c>
      <c r="C29" s="15">
        <v>1</v>
      </c>
      <c r="D29" s="15">
        <v>1</v>
      </c>
      <c r="E29" s="15">
        <v>3</v>
      </c>
      <c r="F29" s="15">
        <v>2</v>
      </c>
      <c r="G29" s="15">
        <v>3</v>
      </c>
      <c r="H29" s="15">
        <v>2</v>
      </c>
      <c r="I29" s="15">
        <v>2</v>
      </c>
      <c r="J29" s="15">
        <v>2</v>
      </c>
      <c r="K29" s="15">
        <v>1</v>
      </c>
      <c r="L29" s="15">
        <v>2</v>
      </c>
      <c r="M29" s="15">
        <v>2</v>
      </c>
      <c r="N29" s="15">
        <v>2</v>
      </c>
      <c r="O29" s="15">
        <v>1</v>
      </c>
      <c r="R29" s="15">
        <v>2</v>
      </c>
      <c r="S29" s="15">
        <v>1</v>
      </c>
      <c r="T29" s="15">
        <v>3</v>
      </c>
      <c r="U29" s="15">
        <v>2</v>
      </c>
      <c r="V29" s="15">
        <f>SUM(Y29:AR29)</f>
        <v>17</v>
      </c>
      <c r="W29" s="15">
        <f>COUNT(B29:U29)-V29</f>
        <v>1</v>
      </c>
      <c r="X29" s="15">
        <f>(V29-W29/2)/2</f>
        <v>8.25</v>
      </c>
      <c r="Y29" s="15">
        <f>IF(B29=B$54,1,0)</f>
        <v>1</v>
      </c>
      <c r="Z29" s="15">
        <f>IF(C29=C$54,1,0)</f>
        <v>1</v>
      </c>
      <c r="AA29" s="15">
        <f>IF(D29=D$54,1,0)</f>
        <v>1</v>
      </c>
      <c r="AB29" s="15">
        <f>IF(E29=E$54,1,0)</f>
        <v>1</v>
      </c>
      <c r="AC29" s="15">
        <f>IF(F29=F$54,1,0)</f>
        <v>1</v>
      </c>
      <c r="AD29" s="15">
        <f>IF(G29=G$54,1,0)</f>
        <v>1</v>
      </c>
      <c r="AE29" s="15">
        <f>IF(H29=H$54,1,0)</f>
        <v>1</v>
      </c>
      <c r="AF29" s="15">
        <f>IF(I29=I$54,1,0)</f>
        <v>0</v>
      </c>
      <c r="AG29" s="15">
        <f>IF(J29=J$54,1,0)</f>
        <v>1</v>
      </c>
      <c r="AH29" s="15">
        <f>IF(K29=K$54,1,0)</f>
        <v>1</v>
      </c>
      <c r="AI29" s="15">
        <f>IF(L29=L$54,1,0)</f>
        <v>1</v>
      </c>
      <c r="AJ29" s="15">
        <f>IF(M29=M$54,1,0)</f>
        <v>1</v>
      </c>
      <c r="AK29" s="15">
        <f>IF(N29=N$54,1,0)</f>
        <v>1</v>
      </c>
      <c r="AL29" s="15">
        <f>IF(O29=O$54,1,0)</f>
        <v>1</v>
      </c>
      <c r="AM29" s="15">
        <f>IF(P29=P$54,1,0)</f>
        <v>0</v>
      </c>
      <c r="AN29" s="15">
        <f>IF(Q29=Q$54,1,0)</f>
        <v>0</v>
      </c>
      <c r="AO29" s="15">
        <f>IF(R29=R$54,1,0)</f>
        <v>1</v>
      </c>
      <c r="AP29" s="15">
        <f>IF(OR(S29=S$54,S29=S$55),1,0)</f>
        <v>1</v>
      </c>
      <c r="AQ29" s="15">
        <f>IF(T29=T$54,1,0)</f>
        <v>1</v>
      </c>
      <c r="AR29" s="15">
        <f>IF(U29=U$54,1,0)</f>
        <v>1</v>
      </c>
    </row>
    <row r="30" spans="1:44" ht="12">
      <c r="A30" s="16" t="s">
        <v>55</v>
      </c>
      <c r="B30" s="15">
        <v>3</v>
      </c>
      <c r="C30" s="15">
        <v>1</v>
      </c>
      <c r="D30" s="15">
        <v>1</v>
      </c>
      <c r="E30" s="15">
        <v>3</v>
      </c>
      <c r="F30" s="15">
        <v>2</v>
      </c>
      <c r="G30" s="15">
        <v>3</v>
      </c>
      <c r="H30" s="15">
        <v>1</v>
      </c>
      <c r="I30" s="15">
        <v>2</v>
      </c>
      <c r="J30" s="15">
        <v>2</v>
      </c>
      <c r="K30" s="15">
        <v>1</v>
      </c>
      <c r="L30" s="15">
        <v>2</v>
      </c>
      <c r="M30" s="15">
        <v>2</v>
      </c>
      <c r="N30" s="15">
        <v>2</v>
      </c>
      <c r="O30" s="15">
        <v>1</v>
      </c>
      <c r="P30" s="15">
        <v>2</v>
      </c>
      <c r="R30" s="15">
        <v>2</v>
      </c>
      <c r="S30" s="15">
        <v>1</v>
      </c>
      <c r="T30" s="15">
        <v>3</v>
      </c>
      <c r="U30" s="15">
        <v>2</v>
      </c>
      <c r="V30" s="15">
        <f>SUM(Y30:AR30)</f>
        <v>17</v>
      </c>
      <c r="W30" s="15">
        <f>COUNT(B30:U30)-V30</f>
        <v>2</v>
      </c>
      <c r="X30" s="15">
        <f>(V30-W30/2)/2</f>
        <v>8</v>
      </c>
      <c r="Y30" s="15">
        <f>IF(B30=B$54,1,0)</f>
        <v>1</v>
      </c>
      <c r="Z30" s="15">
        <f>IF(C30=C$54,1,0)</f>
        <v>1</v>
      </c>
      <c r="AA30" s="15">
        <f>IF(D30=D$54,1,0)</f>
        <v>1</v>
      </c>
      <c r="AB30" s="15">
        <f>IF(E30=E$54,1,0)</f>
        <v>1</v>
      </c>
      <c r="AC30" s="15">
        <f>IF(F30=F$54,1,0)</f>
        <v>1</v>
      </c>
      <c r="AD30" s="15">
        <f>IF(G30=G$54,1,0)</f>
        <v>1</v>
      </c>
      <c r="AE30" s="15">
        <f>IF(H30=H$54,1,0)</f>
        <v>0</v>
      </c>
      <c r="AF30" s="15">
        <f>IF(I30=I$54,1,0)</f>
        <v>0</v>
      </c>
      <c r="AG30" s="15">
        <f>IF(J30=J$54,1,0)</f>
        <v>1</v>
      </c>
      <c r="AH30" s="15">
        <f>IF(K30=K$54,1,0)</f>
        <v>1</v>
      </c>
      <c r="AI30" s="15">
        <f>IF(L30=L$54,1,0)</f>
        <v>1</v>
      </c>
      <c r="AJ30" s="15">
        <f>IF(M30=M$54,1,0)</f>
        <v>1</v>
      </c>
      <c r="AK30" s="15">
        <f>IF(N30=N$54,1,0)</f>
        <v>1</v>
      </c>
      <c r="AL30" s="15">
        <f>IF(O30=O$54,1,0)</f>
        <v>1</v>
      </c>
      <c r="AM30" s="15">
        <f>IF(P30=P$54,1,0)</f>
        <v>1</v>
      </c>
      <c r="AN30" s="15">
        <f>IF(Q30=Q$54,1,0)</f>
        <v>0</v>
      </c>
      <c r="AO30" s="15">
        <f>IF(R30=R$54,1,0)</f>
        <v>1</v>
      </c>
      <c r="AP30" s="15">
        <f>IF(OR(S30=S$54,S30=S$55),1,0)</f>
        <v>1</v>
      </c>
      <c r="AQ30" s="15">
        <f>IF(T30=T$54,1,0)</f>
        <v>1</v>
      </c>
      <c r="AR30" s="15">
        <f>IF(U30=U$54,1,0)</f>
        <v>1</v>
      </c>
    </row>
    <row r="31" spans="1:44" ht="12">
      <c r="A31" s="16" t="s">
        <v>56</v>
      </c>
      <c r="B31" s="15" t="s">
        <v>85</v>
      </c>
      <c r="C31" s="15" t="s">
        <v>85</v>
      </c>
      <c r="D31" s="15" t="s">
        <v>85</v>
      </c>
      <c r="E31" s="15" t="s">
        <v>85</v>
      </c>
      <c r="F31" s="15" t="s">
        <v>85</v>
      </c>
      <c r="G31" s="15" t="s">
        <v>85</v>
      </c>
      <c r="H31" s="15" t="s">
        <v>85</v>
      </c>
      <c r="I31" s="15" t="s">
        <v>85</v>
      </c>
      <c r="J31" s="15" t="s">
        <v>85</v>
      </c>
      <c r="K31" s="15" t="s">
        <v>85</v>
      </c>
      <c r="L31" s="15" t="s">
        <v>85</v>
      </c>
      <c r="M31" s="15" t="s">
        <v>85</v>
      </c>
      <c r="N31" s="15" t="s">
        <v>85</v>
      </c>
      <c r="O31" s="15" t="s">
        <v>85</v>
      </c>
      <c r="P31" s="15" t="s">
        <v>85</v>
      </c>
      <c r="Q31" s="15" t="s">
        <v>85</v>
      </c>
      <c r="R31" s="15" t="s">
        <v>85</v>
      </c>
      <c r="S31" s="15" t="s">
        <v>85</v>
      </c>
      <c r="T31" s="15" t="s">
        <v>85</v>
      </c>
      <c r="U31" s="15" t="s">
        <v>85</v>
      </c>
      <c r="V31" s="15">
        <f>SUM(Y31:AR31)</f>
        <v>0</v>
      </c>
      <c r="W31" s="15">
        <f>COUNT(B31:U31)-V31</f>
        <v>0</v>
      </c>
      <c r="Y31" s="15">
        <f>IF(B31=B$54,1,0)</f>
        <v>0</v>
      </c>
      <c r="Z31" s="15">
        <f>IF(C31=C$54,1,0)</f>
        <v>0</v>
      </c>
      <c r="AA31" s="15">
        <f>IF(D31=D$54,1,0)</f>
        <v>0</v>
      </c>
      <c r="AB31" s="15">
        <f>IF(E31=E$54,1,0)</f>
        <v>0</v>
      </c>
      <c r="AC31" s="15">
        <f>IF(F31=F$54,1,0)</f>
        <v>0</v>
      </c>
      <c r="AD31" s="15">
        <f>IF(G31=G$54,1,0)</f>
        <v>0</v>
      </c>
      <c r="AE31" s="15">
        <f>IF(H31=H$54,1,0)</f>
        <v>0</v>
      </c>
      <c r="AF31" s="15">
        <f>IF(I31=I$54,1,0)</f>
        <v>0</v>
      </c>
      <c r="AG31" s="15">
        <f>IF(J31=J$54,1,0)</f>
        <v>0</v>
      </c>
      <c r="AH31" s="15">
        <f>IF(K31=K$54,1,0)</f>
        <v>0</v>
      </c>
      <c r="AI31" s="15">
        <f>IF(L31=L$54,1,0)</f>
        <v>0</v>
      </c>
      <c r="AJ31" s="15">
        <f>IF(M31=M$54,1,0)</f>
        <v>0</v>
      </c>
      <c r="AK31" s="15">
        <f>IF(N31=N$54,1,0)</f>
        <v>0</v>
      </c>
      <c r="AL31" s="15">
        <f>IF(O31=O$54,1,0)</f>
        <v>0</v>
      </c>
      <c r="AM31" s="15">
        <f>IF(P31=P$54,1,0)</f>
        <v>0</v>
      </c>
      <c r="AN31" s="15">
        <f>IF(Q31=Q$54,1,0)</f>
        <v>0</v>
      </c>
      <c r="AO31" s="15">
        <f>IF(R31=R$54,1,0)</f>
        <v>0</v>
      </c>
      <c r="AP31" s="15">
        <f>IF(OR(S31=S$54,S31=S$55),1,0)</f>
        <v>0</v>
      </c>
      <c r="AQ31" s="15">
        <f>IF(T31=T$54,1,0)</f>
        <v>0</v>
      </c>
      <c r="AR31" s="15">
        <f>IF(U31=U$54,1,0)</f>
        <v>0</v>
      </c>
    </row>
    <row r="32" spans="1:44" ht="12">
      <c r="A32" s="16" t="s">
        <v>59</v>
      </c>
      <c r="B32" s="15" t="s">
        <v>85</v>
      </c>
      <c r="C32" s="15" t="s">
        <v>85</v>
      </c>
      <c r="D32" s="15" t="s">
        <v>85</v>
      </c>
      <c r="E32" s="15" t="s">
        <v>85</v>
      </c>
      <c r="F32" s="15" t="s">
        <v>85</v>
      </c>
      <c r="G32" s="15" t="s">
        <v>85</v>
      </c>
      <c r="H32" s="15" t="s">
        <v>85</v>
      </c>
      <c r="I32" s="15" t="s">
        <v>85</v>
      </c>
      <c r="J32" s="15" t="s">
        <v>85</v>
      </c>
      <c r="K32" s="15" t="s">
        <v>85</v>
      </c>
      <c r="L32" s="15" t="s">
        <v>85</v>
      </c>
      <c r="M32" s="15" t="s">
        <v>85</v>
      </c>
      <c r="N32" s="15" t="s">
        <v>85</v>
      </c>
      <c r="O32" s="15" t="s">
        <v>85</v>
      </c>
      <c r="P32" s="15" t="s">
        <v>85</v>
      </c>
      <c r="Q32" s="15" t="s">
        <v>85</v>
      </c>
      <c r="R32" s="15" t="s">
        <v>85</v>
      </c>
      <c r="S32" s="15" t="s">
        <v>85</v>
      </c>
      <c r="T32" s="15" t="s">
        <v>85</v>
      </c>
      <c r="U32" s="15" t="s">
        <v>85</v>
      </c>
      <c r="V32" s="15">
        <f>SUM(Y32:AR32)</f>
        <v>0</v>
      </c>
      <c r="W32" s="15">
        <f>COUNT(B32:U32)-V32</f>
        <v>0</v>
      </c>
      <c r="Y32" s="15">
        <f>IF(B32=B$54,1,0)</f>
        <v>0</v>
      </c>
      <c r="Z32" s="15">
        <f>IF(C32=C$54,1,0)</f>
        <v>0</v>
      </c>
      <c r="AA32" s="15">
        <f>IF(D32=D$54,1,0)</f>
        <v>0</v>
      </c>
      <c r="AB32" s="15">
        <f>IF(E32=E$54,1,0)</f>
        <v>0</v>
      </c>
      <c r="AC32" s="15">
        <f>IF(F32=F$54,1,0)</f>
        <v>0</v>
      </c>
      <c r="AD32" s="15">
        <f>IF(G32=G$54,1,0)</f>
        <v>0</v>
      </c>
      <c r="AE32" s="15">
        <f>IF(H32=H$54,1,0)</f>
        <v>0</v>
      </c>
      <c r="AF32" s="15">
        <f>IF(I32=I$54,1,0)</f>
        <v>0</v>
      </c>
      <c r="AG32" s="15">
        <f>IF(J32=J$54,1,0)</f>
        <v>0</v>
      </c>
      <c r="AH32" s="15">
        <f>IF(K32=K$54,1,0)</f>
        <v>0</v>
      </c>
      <c r="AI32" s="15">
        <f>IF(L32=L$54,1,0)</f>
        <v>0</v>
      </c>
      <c r="AJ32" s="15">
        <f>IF(M32=M$54,1,0)</f>
        <v>0</v>
      </c>
      <c r="AK32" s="15">
        <f>IF(N32=N$54,1,0)</f>
        <v>0</v>
      </c>
      <c r="AL32" s="15">
        <f>IF(O32=O$54,1,0)</f>
        <v>0</v>
      </c>
      <c r="AM32" s="15">
        <f>IF(P32=P$54,1,0)</f>
        <v>0</v>
      </c>
      <c r="AN32" s="15">
        <f>IF(Q32=Q$54,1,0)</f>
        <v>0</v>
      </c>
      <c r="AO32" s="15">
        <f>IF(R32=R$54,1,0)</f>
        <v>0</v>
      </c>
      <c r="AP32" s="15">
        <f>IF(OR(S32=S$54,S32=S$55),1,0)</f>
        <v>0</v>
      </c>
      <c r="AQ32" s="15">
        <f>IF(T32=T$54,1,0)</f>
        <v>0</v>
      </c>
      <c r="AR32" s="15">
        <f>IF(U32=U$54,1,0)</f>
        <v>0</v>
      </c>
    </row>
    <row r="33" spans="1:44" ht="12">
      <c r="A33" s="16" t="s">
        <v>60</v>
      </c>
      <c r="B33" s="15" t="s">
        <v>85</v>
      </c>
      <c r="C33" s="15" t="s">
        <v>85</v>
      </c>
      <c r="D33" s="15" t="s">
        <v>85</v>
      </c>
      <c r="E33" s="15" t="s">
        <v>85</v>
      </c>
      <c r="F33" s="15" t="s">
        <v>85</v>
      </c>
      <c r="G33" s="15" t="s">
        <v>85</v>
      </c>
      <c r="H33" s="15" t="s">
        <v>85</v>
      </c>
      <c r="I33" s="15" t="s">
        <v>85</v>
      </c>
      <c r="J33" s="15" t="s">
        <v>85</v>
      </c>
      <c r="K33" s="15" t="s">
        <v>85</v>
      </c>
      <c r="L33" s="15" t="s">
        <v>85</v>
      </c>
      <c r="M33" s="15" t="s">
        <v>85</v>
      </c>
      <c r="N33" s="15" t="s">
        <v>85</v>
      </c>
      <c r="O33" s="15" t="s">
        <v>85</v>
      </c>
      <c r="P33" s="15" t="s">
        <v>85</v>
      </c>
      <c r="Q33" s="15" t="s">
        <v>85</v>
      </c>
      <c r="R33" s="15" t="s">
        <v>85</v>
      </c>
      <c r="S33" s="15" t="s">
        <v>85</v>
      </c>
      <c r="T33" s="15" t="s">
        <v>85</v>
      </c>
      <c r="U33" s="15" t="s">
        <v>85</v>
      </c>
      <c r="V33" s="15">
        <f>SUM(Y33:AR33)</f>
        <v>0</v>
      </c>
      <c r="W33" s="15">
        <f>COUNT(B33:U33)-V33</f>
        <v>0</v>
      </c>
      <c r="Y33" s="15">
        <f>IF(B33=B$54,1,0)</f>
        <v>0</v>
      </c>
      <c r="Z33" s="15">
        <f>IF(C33=C$54,1,0)</f>
        <v>0</v>
      </c>
      <c r="AA33" s="15">
        <f>IF(D33=D$54,1,0)</f>
        <v>0</v>
      </c>
      <c r="AB33" s="15">
        <f>IF(E33=E$54,1,0)</f>
        <v>0</v>
      </c>
      <c r="AC33" s="15">
        <f>IF(F33=F$54,1,0)</f>
        <v>0</v>
      </c>
      <c r="AD33" s="15">
        <f>IF(G33=G$54,1,0)</f>
        <v>0</v>
      </c>
      <c r="AE33" s="15">
        <f>IF(H33=H$54,1,0)</f>
        <v>0</v>
      </c>
      <c r="AF33" s="15">
        <f>IF(I33=I$54,1,0)</f>
        <v>0</v>
      </c>
      <c r="AG33" s="15">
        <f>IF(J33=J$54,1,0)</f>
        <v>0</v>
      </c>
      <c r="AH33" s="15">
        <f>IF(K33=K$54,1,0)</f>
        <v>0</v>
      </c>
      <c r="AI33" s="15">
        <f>IF(L33=L$54,1,0)</f>
        <v>0</v>
      </c>
      <c r="AJ33" s="15">
        <f>IF(M33=M$54,1,0)</f>
        <v>0</v>
      </c>
      <c r="AK33" s="15">
        <f>IF(N33=N$54,1,0)</f>
        <v>0</v>
      </c>
      <c r="AL33" s="15">
        <f>IF(O33=O$54,1,0)</f>
        <v>0</v>
      </c>
      <c r="AM33" s="15">
        <f>IF(P33=P$54,1,0)</f>
        <v>0</v>
      </c>
      <c r="AN33" s="15">
        <f>IF(Q33=Q$54,1,0)</f>
        <v>0</v>
      </c>
      <c r="AO33" s="15">
        <f>IF(R33=R$54,1,0)</f>
        <v>0</v>
      </c>
      <c r="AP33" s="15">
        <f>IF(OR(S33=S$54,S33=S$55),1,0)</f>
        <v>0</v>
      </c>
      <c r="AQ33" s="15">
        <f>IF(T33=T$54,1,0)</f>
        <v>0</v>
      </c>
      <c r="AR33" s="15">
        <f>IF(U33=U$54,1,0)</f>
        <v>0</v>
      </c>
    </row>
    <row r="34" spans="1:44" ht="12">
      <c r="A34" s="16" t="s">
        <v>61</v>
      </c>
      <c r="B34" s="15">
        <v>3</v>
      </c>
      <c r="C34" s="15">
        <v>1</v>
      </c>
      <c r="D34" s="15">
        <v>1</v>
      </c>
      <c r="E34" s="15">
        <v>3</v>
      </c>
      <c r="F34" s="15">
        <v>2</v>
      </c>
      <c r="G34" s="15">
        <v>3</v>
      </c>
      <c r="H34" s="15">
        <v>1</v>
      </c>
      <c r="J34" s="15">
        <v>2</v>
      </c>
      <c r="L34" s="15">
        <v>2</v>
      </c>
      <c r="M34" s="15">
        <v>2</v>
      </c>
      <c r="N34" s="15">
        <v>2</v>
      </c>
      <c r="O34" s="15">
        <v>1</v>
      </c>
      <c r="S34" s="15">
        <v>1</v>
      </c>
      <c r="T34" s="15">
        <v>3</v>
      </c>
      <c r="U34" s="15">
        <v>2</v>
      </c>
      <c r="V34" s="15">
        <f>SUM(Y34:AR34)</f>
        <v>14</v>
      </c>
      <c r="W34" s="15">
        <f>COUNT(B34:U34)-V34</f>
        <v>1</v>
      </c>
      <c r="X34" s="15">
        <f>(V34-W34/2)/2</f>
        <v>6.75</v>
      </c>
      <c r="Y34" s="15">
        <f>IF(B34=B$54,1,0)</f>
        <v>1</v>
      </c>
      <c r="Z34" s="15">
        <f>IF(C34=C$54,1,0)</f>
        <v>1</v>
      </c>
      <c r="AA34" s="15">
        <f>IF(D34=D$54,1,0)</f>
        <v>1</v>
      </c>
      <c r="AB34" s="15">
        <f>IF(E34=E$54,1,0)</f>
        <v>1</v>
      </c>
      <c r="AC34" s="15">
        <f>IF(F34=F$54,1,0)</f>
        <v>1</v>
      </c>
      <c r="AD34" s="15">
        <f>IF(G34=G$54,1,0)</f>
        <v>1</v>
      </c>
      <c r="AE34" s="15">
        <f>IF(H34=H$54,1,0)</f>
        <v>0</v>
      </c>
      <c r="AF34" s="15">
        <f>IF(I34=I$54,1,0)</f>
        <v>0</v>
      </c>
      <c r="AG34" s="15">
        <f>IF(J34=J$54,1,0)</f>
        <v>1</v>
      </c>
      <c r="AH34" s="15">
        <f>IF(K34=K$54,1,0)</f>
        <v>0</v>
      </c>
      <c r="AI34" s="15">
        <f>IF(L34=L$54,1,0)</f>
        <v>1</v>
      </c>
      <c r="AJ34" s="15">
        <f>IF(M34=M$54,1,0)</f>
        <v>1</v>
      </c>
      <c r="AK34" s="15">
        <f>IF(N34=N$54,1,0)</f>
        <v>1</v>
      </c>
      <c r="AL34" s="15">
        <f>IF(O34=O$54,1,0)</f>
        <v>1</v>
      </c>
      <c r="AM34" s="15">
        <f>IF(P34=P$54,1,0)</f>
        <v>0</v>
      </c>
      <c r="AN34" s="15">
        <f>IF(Q34=Q$54,1,0)</f>
        <v>0</v>
      </c>
      <c r="AO34" s="15">
        <f>IF(R34=R$54,1,0)</f>
        <v>0</v>
      </c>
      <c r="AP34" s="15">
        <f>IF(OR(S34=S$54,S34=S$55),1,0)</f>
        <v>1</v>
      </c>
      <c r="AQ34" s="15">
        <f>IF(T34=T$54,1,0)</f>
        <v>1</v>
      </c>
      <c r="AR34" s="15">
        <f>IF(U34=U$54,1,0)</f>
        <v>1</v>
      </c>
    </row>
    <row r="35" spans="1:44" ht="12">
      <c r="A35" s="16" t="s">
        <v>62</v>
      </c>
      <c r="B35" s="15">
        <v>3</v>
      </c>
      <c r="C35" s="15">
        <v>1</v>
      </c>
      <c r="D35" s="15">
        <v>1</v>
      </c>
      <c r="E35" s="15">
        <v>1</v>
      </c>
      <c r="F35" s="15">
        <v>2</v>
      </c>
      <c r="G35" s="15">
        <v>3</v>
      </c>
      <c r="H35" s="15">
        <v>1</v>
      </c>
      <c r="I35" s="15">
        <v>1</v>
      </c>
      <c r="J35" s="15">
        <v>2</v>
      </c>
      <c r="K35" s="15">
        <v>3</v>
      </c>
      <c r="L35" s="15">
        <v>2</v>
      </c>
      <c r="M35" s="15">
        <v>2</v>
      </c>
      <c r="N35" s="15">
        <v>2</v>
      </c>
      <c r="O35" s="15">
        <v>1</v>
      </c>
      <c r="P35" s="15">
        <v>3</v>
      </c>
      <c r="Q35" s="15">
        <v>2</v>
      </c>
      <c r="R35" s="15">
        <v>2</v>
      </c>
      <c r="S35" s="15">
        <v>1</v>
      </c>
      <c r="T35" s="15">
        <v>3</v>
      </c>
      <c r="U35" s="15">
        <v>2</v>
      </c>
      <c r="V35" s="15">
        <f>SUM(Y35:AR35)</f>
        <v>15</v>
      </c>
      <c r="W35" s="15">
        <f>COUNT(B35:U35)-V35</f>
        <v>5</v>
      </c>
      <c r="X35" s="15">
        <f>(V35-W35/2)/2</f>
        <v>6.25</v>
      </c>
      <c r="Y35" s="15">
        <f>IF(B35=B$54,1,0)</f>
        <v>1</v>
      </c>
      <c r="Z35" s="15">
        <f>IF(C35=C$54,1,0)</f>
        <v>1</v>
      </c>
      <c r="AA35" s="15">
        <f>IF(D35=D$54,1,0)</f>
        <v>1</v>
      </c>
      <c r="AB35" s="15">
        <f>IF(E35=E$54,1,0)</f>
        <v>0</v>
      </c>
      <c r="AC35" s="15">
        <f>IF(F35=F$54,1,0)</f>
        <v>1</v>
      </c>
      <c r="AD35" s="15">
        <f>IF(G35=G$54,1,0)</f>
        <v>1</v>
      </c>
      <c r="AE35" s="15">
        <f>IF(H35=H$54,1,0)</f>
        <v>0</v>
      </c>
      <c r="AF35" s="15">
        <f>IF(I35=I$54,1,0)</f>
        <v>1</v>
      </c>
      <c r="AG35" s="15">
        <f>IF(J35=J$54,1,0)</f>
        <v>1</v>
      </c>
      <c r="AH35" s="15">
        <f>IF(K35=K$54,1,0)</f>
        <v>0</v>
      </c>
      <c r="AI35" s="15">
        <f>IF(L35=L$54,1,0)</f>
        <v>1</v>
      </c>
      <c r="AJ35" s="15">
        <f>IF(M35=M$54,1,0)</f>
        <v>1</v>
      </c>
      <c r="AK35" s="15">
        <f>IF(N35=N$54,1,0)</f>
        <v>1</v>
      </c>
      <c r="AL35" s="15">
        <f>IF(O35=O$54,1,0)</f>
        <v>1</v>
      </c>
      <c r="AM35" s="15">
        <f>IF(P35=P$54,1,0)</f>
        <v>0</v>
      </c>
      <c r="AN35" s="15">
        <f>IF(Q35=Q$54,1,0)</f>
        <v>0</v>
      </c>
      <c r="AO35" s="15">
        <f>IF(R35=R$54,1,0)</f>
        <v>1</v>
      </c>
      <c r="AP35" s="15">
        <f>IF(OR(S35=S$54,S35=S$55),1,0)</f>
        <v>1</v>
      </c>
      <c r="AQ35" s="15">
        <f>IF(T35=T$54,1,0)</f>
        <v>1</v>
      </c>
      <c r="AR35" s="15">
        <f>IF(U35=U$54,1,0)</f>
        <v>1</v>
      </c>
    </row>
    <row r="36" spans="1:44" ht="12">
      <c r="A36" s="16" t="s">
        <v>63</v>
      </c>
      <c r="B36" s="15">
        <v>3</v>
      </c>
      <c r="C36" s="15">
        <v>1</v>
      </c>
      <c r="D36" s="15">
        <v>1</v>
      </c>
      <c r="E36" s="15">
        <v>3</v>
      </c>
      <c r="F36" s="15">
        <v>2</v>
      </c>
      <c r="G36" s="15">
        <v>3</v>
      </c>
      <c r="H36" s="15">
        <v>2</v>
      </c>
      <c r="I36" s="15">
        <v>1</v>
      </c>
      <c r="J36" s="15">
        <v>2</v>
      </c>
      <c r="K36" s="15">
        <v>1</v>
      </c>
      <c r="L36" s="15">
        <v>2</v>
      </c>
      <c r="M36" s="15">
        <v>2</v>
      </c>
      <c r="N36" s="15">
        <v>2</v>
      </c>
      <c r="O36" s="15">
        <v>1</v>
      </c>
      <c r="P36" s="15">
        <v>1</v>
      </c>
      <c r="R36" s="15">
        <v>2</v>
      </c>
      <c r="S36" s="15">
        <v>1</v>
      </c>
      <c r="T36" s="15">
        <v>3</v>
      </c>
      <c r="U36" s="15">
        <v>2</v>
      </c>
      <c r="V36" s="15">
        <f>SUM(Y36:AR36)</f>
        <v>18</v>
      </c>
      <c r="W36" s="15">
        <f>COUNT(B36:U36)-V36</f>
        <v>1</v>
      </c>
      <c r="X36" s="15">
        <f>(V36-W36/2)/2</f>
        <v>8.75</v>
      </c>
      <c r="Y36" s="15">
        <f>IF(B36=B$54,1,0)</f>
        <v>1</v>
      </c>
      <c r="Z36" s="15">
        <f>IF(C36=C$54,1,0)</f>
        <v>1</v>
      </c>
      <c r="AA36" s="15">
        <f>IF(D36=D$54,1,0)</f>
        <v>1</v>
      </c>
      <c r="AB36" s="15">
        <f>IF(E36=E$54,1,0)</f>
        <v>1</v>
      </c>
      <c r="AC36" s="15">
        <f>IF(F36=F$54,1,0)</f>
        <v>1</v>
      </c>
      <c r="AD36" s="15">
        <f>IF(G36=G$54,1,0)</f>
        <v>1</v>
      </c>
      <c r="AE36" s="15">
        <f>IF(H36=H$54,1,0)</f>
        <v>1</v>
      </c>
      <c r="AF36" s="15">
        <f>IF(I36=I$54,1,0)</f>
        <v>1</v>
      </c>
      <c r="AG36" s="15">
        <f>IF(J36=J$54,1,0)</f>
        <v>1</v>
      </c>
      <c r="AH36" s="15">
        <f>IF(K36=K$54,1,0)</f>
        <v>1</v>
      </c>
      <c r="AI36" s="15">
        <f>IF(L36=L$54,1,0)</f>
        <v>1</v>
      </c>
      <c r="AJ36" s="15">
        <f>IF(M36=M$54,1,0)</f>
        <v>1</v>
      </c>
      <c r="AK36" s="15">
        <f>IF(N36=N$54,1,0)</f>
        <v>1</v>
      </c>
      <c r="AL36" s="15">
        <f>IF(O36=O$54,1,0)</f>
        <v>1</v>
      </c>
      <c r="AM36" s="15">
        <f>IF(P36=P$54,1,0)</f>
        <v>0</v>
      </c>
      <c r="AN36" s="15">
        <f>IF(Q36=Q$54,1,0)</f>
        <v>0</v>
      </c>
      <c r="AO36" s="15">
        <f>IF(R36=R$54,1,0)</f>
        <v>1</v>
      </c>
      <c r="AP36" s="15">
        <f>IF(OR(S36=S$54,S36=S$55),1,0)</f>
        <v>1</v>
      </c>
      <c r="AQ36" s="15">
        <f>IF(T36=T$54,1,0)</f>
        <v>1</v>
      </c>
      <c r="AR36" s="15">
        <f>IF(U36=U$54,1,0)</f>
        <v>1</v>
      </c>
    </row>
    <row r="37" spans="1:44" ht="12">
      <c r="A37" s="16" t="s">
        <v>64</v>
      </c>
      <c r="B37" s="15">
        <v>3</v>
      </c>
      <c r="C37" s="15">
        <v>1</v>
      </c>
      <c r="D37" s="15">
        <v>1</v>
      </c>
      <c r="E37" s="15">
        <v>3</v>
      </c>
      <c r="F37" s="15">
        <v>2</v>
      </c>
      <c r="G37" s="15">
        <v>3</v>
      </c>
      <c r="H37" s="15">
        <v>2</v>
      </c>
      <c r="I37" s="15">
        <v>2</v>
      </c>
      <c r="J37" s="15">
        <v>2</v>
      </c>
      <c r="K37" s="15">
        <v>1</v>
      </c>
      <c r="L37" s="15">
        <v>2</v>
      </c>
      <c r="M37" s="15">
        <v>2</v>
      </c>
      <c r="N37" s="15">
        <v>2</v>
      </c>
      <c r="O37" s="15">
        <v>1</v>
      </c>
      <c r="P37" s="15">
        <v>3</v>
      </c>
      <c r="Q37" s="15">
        <v>2</v>
      </c>
      <c r="R37" s="15">
        <v>2</v>
      </c>
      <c r="S37" s="15">
        <v>2</v>
      </c>
      <c r="T37" s="15">
        <v>3</v>
      </c>
      <c r="U37" s="15">
        <v>2</v>
      </c>
      <c r="V37" s="15">
        <f>SUM(Y37:AR37)</f>
        <v>17</v>
      </c>
      <c r="W37" s="15">
        <f>COUNT(B37:U37)-V37</f>
        <v>3</v>
      </c>
      <c r="X37" s="15">
        <f>(V37-W37/2)/2</f>
        <v>7.75</v>
      </c>
      <c r="Y37" s="15">
        <f>IF(B37=B$54,1,0)</f>
        <v>1</v>
      </c>
      <c r="Z37" s="15">
        <f>IF(C37=C$54,1,0)</f>
        <v>1</v>
      </c>
      <c r="AA37" s="15">
        <f>IF(D37=D$54,1,0)</f>
        <v>1</v>
      </c>
      <c r="AB37" s="15">
        <f>IF(E37=E$54,1,0)</f>
        <v>1</v>
      </c>
      <c r="AC37" s="15">
        <f>IF(F37=F$54,1,0)</f>
        <v>1</v>
      </c>
      <c r="AD37" s="15">
        <f>IF(G37=G$54,1,0)</f>
        <v>1</v>
      </c>
      <c r="AE37" s="15">
        <f>IF(H37=H$54,1,0)</f>
        <v>1</v>
      </c>
      <c r="AF37" s="15">
        <f>IF(I37=I$54,1,0)</f>
        <v>0</v>
      </c>
      <c r="AG37" s="15">
        <f>IF(J37=J$54,1,0)</f>
        <v>1</v>
      </c>
      <c r="AH37" s="15">
        <f>IF(K37=K$54,1,0)</f>
        <v>1</v>
      </c>
      <c r="AI37" s="15">
        <f>IF(L37=L$54,1,0)</f>
        <v>1</v>
      </c>
      <c r="AJ37" s="15">
        <f>IF(M37=M$54,1,0)</f>
        <v>1</v>
      </c>
      <c r="AK37" s="15">
        <f>IF(N37=N$54,1,0)</f>
        <v>1</v>
      </c>
      <c r="AL37" s="15">
        <f>IF(O37=O$54,1,0)</f>
        <v>1</v>
      </c>
      <c r="AM37" s="15">
        <f>IF(P37=P$54,1,0)</f>
        <v>0</v>
      </c>
      <c r="AN37" s="15">
        <f>IF(Q37=Q$54,1,0)</f>
        <v>0</v>
      </c>
      <c r="AO37" s="15">
        <f>IF(R37=R$54,1,0)</f>
        <v>1</v>
      </c>
      <c r="AP37" s="15">
        <f>IF(OR(S37=S$54,S37=S$55),1,0)</f>
        <v>1</v>
      </c>
      <c r="AQ37" s="15">
        <f>IF(T37=T$54,1,0)</f>
        <v>1</v>
      </c>
      <c r="AR37" s="15">
        <f>IF(U37=U$54,1,0)</f>
        <v>1</v>
      </c>
    </row>
    <row r="38" spans="1:44" ht="12">
      <c r="A38" s="16" t="s">
        <v>65</v>
      </c>
      <c r="B38" s="15">
        <v>3</v>
      </c>
      <c r="C38" s="15">
        <v>1</v>
      </c>
      <c r="D38" s="15">
        <v>1</v>
      </c>
      <c r="E38" s="15">
        <v>3</v>
      </c>
      <c r="F38" s="15">
        <v>2</v>
      </c>
      <c r="G38" s="15">
        <v>3</v>
      </c>
      <c r="H38" s="15">
        <v>2</v>
      </c>
      <c r="I38" s="15">
        <v>1</v>
      </c>
      <c r="J38" s="15">
        <v>2</v>
      </c>
      <c r="K38" s="15">
        <v>1</v>
      </c>
      <c r="L38" s="15">
        <v>2</v>
      </c>
      <c r="M38" s="15">
        <v>2</v>
      </c>
      <c r="N38" s="15">
        <v>2</v>
      </c>
      <c r="O38" s="15">
        <v>1</v>
      </c>
      <c r="P38" s="15">
        <v>1</v>
      </c>
      <c r="Q38" s="15">
        <v>2</v>
      </c>
      <c r="R38" s="15">
        <v>2</v>
      </c>
      <c r="S38" s="15">
        <v>1</v>
      </c>
      <c r="T38" s="15">
        <v>3</v>
      </c>
      <c r="U38" s="15">
        <v>2</v>
      </c>
      <c r="V38" s="15">
        <f>SUM(Y38:AR38)</f>
        <v>18</v>
      </c>
      <c r="W38" s="15">
        <f>COUNT(B38:U38)-V38</f>
        <v>2</v>
      </c>
      <c r="X38" s="15">
        <f>(V38-W38/2)/2</f>
        <v>8.5</v>
      </c>
      <c r="Y38" s="15">
        <f>IF(B38=B$54,1,0)</f>
        <v>1</v>
      </c>
      <c r="Z38" s="15">
        <f>IF(C38=C$54,1,0)</f>
        <v>1</v>
      </c>
      <c r="AA38" s="15">
        <f>IF(D38=D$54,1,0)</f>
        <v>1</v>
      </c>
      <c r="AB38" s="15">
        <f>IF(E38=E$54,1,0)</f>
        <v>1</v>
      </c>
      <c r="AC38" s="15">
        <f>IF(F38=F$54,1,0)</f>
        <v>1</v>
      </c>
      <c r="AD38" s="15">
        <f>IF(G38=G$54,1,0)</f>
        <v>1</v>
      </c>
      <c r="AE38" s="15">
        <f>IF(H38=H$54,1,0)</f>
        <v>1</v>
      </c>
      <c r="AF38" s="15">
        <f>IF(I38=I$54,1,0)</f>
        <v>1</v>
      </c>
      <c r="AG38" s="15">
        <f>IF(J38=J$54,1,0)</f>
        <v>1</v>
      </c>
      <c r="AH38" s="15">
        <f>IF(K38=K$54,1,0)</f>
        <v>1</v>
      </c>
      <c r="AI38" s="15">
        <f>IF(L38=L$54,1,0)</f>
        <v>1</v>
      </c>
      <c r="AJ38" s="15">
        <f>IF(M38=M$54,1,0)</f>
        <v>1</v>
      </c>
      <c r="AK38" s="15">
        <f>IF(N38=N$54,1,0)</f>
        <v>1</v>
      </c>
      <c r="AL38" s="15">
        <f>IF(O38=O$54,1,0)</f>
        <v>1</v>
      </c>
      <c r="AM38" s="15">
        <f>IF(P38=P$54,1,0)</f>
        <v>0</v>
      </c>
      <c r="AN38" s="15">
        <f>IF(Q38=Q$54,1,0)</f>
        <v>0</v>
      </c>
      <c r="AO38" s="15">
        <f>IF(R38=R$54,1,0)</f>
        <v>1</v>
      </c>
      <c r="AP38" s="15">
        <f>IF(OR(S38=S$54,S38=S$55),1,0)</f>
        <v>1</v>
      </c>
      <c r="AQ38" s="15">
        <f>IF(T38=T$54,1,0)</f>
        <v>1</v>
      </c>
      <c r="AR38" s="15">
        <f>IF(U38=U$54,1,0)</f>
        <v>1</v>
      </c>
    </row>
    <row r="39" spans="1:44" ht="12">
      <c r="A39" s="16" t="s">
        <v>66</v>
      </c>
      <c r="B39" s="15">
        <v>3</v>
      </c>
      <c r="C39" s="15">
        <v>1</v>
      </c>
      <c r="D39" s="15">
        <v>1</v>
      </c>
      <c r="E39" s="15">
        <v>3</v>
      </c>
      <c r="F39" s="15">
        <v>2</v>
      </c>
      <c r="G39" s="15">
        <v>3</v>
      </c>
      <c r="H39" s="15">
        <v>2</v>
      </c>
      <c r="I39" s="15">
        <v>2</v>
      </c>
      <c r="J39" s="15">
        <v>2</v>
      </c>
      <c r="L39" s="15">
        <v>2</v>
      </c>
      <c r="M39" s="15">
        <v>2</v>
      </c>
      <c r="O39" s="15">
        <v>1</v>
      </c>
      <c r="Q39" s="15">
        <v>2</v>
      </c>
      <c r="R39" s="15">
        <v>2</v>
      </c>
      <c r="S39" s="15">
        <v>2</v>
      </c>
      <c r="T39" s="15">
        <v>3</v>
      </c>
      <c r="U39" s="15">
        <v>2</v>
      </c>
      <c r="V39" s="15">
        <f>SUM(Y39:AR39)</f>
        <v>15</v>
      </c>
      <c r="W39" s="15">
        <f>COUNT(B39:U39)-V39</f>
        <v>2</v>
      </c>
      <c r="X39" s="15">
        <f>(V39-W39/2)/2</f>
        <v>7</v>
      </c>
      <c r="Y39" s="15">
        <f>IF(B39=B$54,1,0)</f>
        <v>1</v>
      </c>
      <c r="Z39" s="15">
        <f>IF(C39=C$54,1,0)</f>
        <v>1</v>
      </c>
      <c r="AA39" s="15">
        <f>IF(D39=D$54,1,0)</f>
        <v>1</v>
      </c>
      <c r="AB39" s="15">
        <f>IF(E39=E$54,1,0)</f>
        <v>1</v>
      </c>
      <c r="AC39" s="15">
        <f>IF(F39=F$54,1,0)</f>
        <v>1</v>
      </c>
      <c r="AD39" s="15">
        <f>IF(G39=G$54,1,0)</f>
        <v>1</v>
      </c>
      <c r="AE39" s="15">
        <f>IF(H39=H$54,1,0)</f>
        <v>1</v>
      </c>
      <c r="AF39" s="15">
        <f>IF(I39=I$54,1,0)</f>
        <v>0</v>
      </c>
      <c r="AG39" s="15">
        <f>IF(J39=J$54,1,0)</f>
        <v>1</v>
      </c>
      <c r="AH39" s="15">
        <f>IF(K39=K$54,1,0)</f>
        <v>0</v>
      </c>
      <c r="AI39" s="15">
        <f>IF(L39=L$54,1,0)</f>
        <v>1</v>
      </c>
      <c r="AJ39" s="15">
        <f>IF(M39=M$54,1,0)</f>
        <v>1</v>
      </c>
      <c r="AK39" s="15">
        <f>IF(N39=N$54,1,0)</f>
        <v>0</v>
      </c>
      <c r="AL39" s="15">
        <f>IF(O39=O$54,1,0)</f>
        <v>1</v>
      </c>
      <c r="AM39" s="15">
        <f>IF(P39=P$54,1,0)</f>
        <v>0</v>
      </c>
      <c r="AN39" s="15">
        <f>IF(Q39=Q$54,1,0)</f>
        <v>0</v>
      </c>
      <c r="AO39" s="15">
        <f>IF(R39=R$54,1,0)</f>
        <v>1</v>
      </c>
      <c r="AP39" s="15">
        <f>IF(OR(S39=S$54,S39=S$55),1,0)</f>
        <v>1</v>
      </c>
      <c r="AQ39" s="15">
        <f>IF(T39=T$54,1,0)</f>
        <v>1</v>
      </c>
      <c r="AR39" s="15">
        <f>IF(U39=U$54,1,0)</f>
        <v>1</v>
      </c>
    </row>
    <row r="40" spans="1:44" ht="12">
      <c r="A40" s="16" t="s">
        <v>67</v>
      </c>
      <c r="B40" s="15">
        <v>3</v>
      </c>
      <c r="C40" s="15">
        <v>1</v>
      </c>
      <c r="D40" s="15">
        <v>3</v>
      </c>
      <c r="E40" s="15">
        <v>3</v>
      </c>
      <c r="F40" s="15">
        <v>2</v>
      </c>
      <c r="G40" s="15">
        <v>3</v>
      </c>
      <c r="H40" s="15">
        <v>2</v>
      </c>
      <c r="I40" s="15">
        <v>1</v>
      </c>
      <c r="J40" s="15">
        <v>2</v>
      </c>
      <c r="K40" s="15">
        <v>3</v>
      </c>
      <c r="L40" s="15">
        <v>1</v>
      </c>
      <c r="M40" s="15">
        <v>2</v>
      </c>
      <c r="N40" s="15">
        <v>2</v>
      </c>
      <c r="O40" s="15">
        <v>1</v>
      </c>
      <c r="P40" s="15">
        <v>2</v>
      </c>
      <c r="Q40" s="15">
        <v>2</v>
      </c>
      <c r="R40" s="15">
        <v>2</v>
      </c>
      <c r="S40" s="15">
        <v>3</v>
      </c>
      <c r="T40" s="15">
        <v>3</v>
      </c>
      <c r="U40" s="15">
        <v>2</v>
      </c>
      <c r="V40" s="15">
        <f>SUM(Y40:AR40)</f>
        <v>15</v>
      </c>
      <c r="W40" s="15">
        <f>COUNT(B40:U40)-V40</f>
        <v>5</v>
      </c>
      <c r="X40" s="15">
        <f>(V40-W40/2)/2</f>
        <v>6.25</v>
      </c>
      <c r="Y40" s="15">
        <f>IF(B40=B$54,1,0)</f>
        <v>1</v>
      </c>
      <c r="Z40" s="15">
        <f>IF(C40=C$54,1,0)</f>
        <v>1</v>
      </c>
      <c r="AA40" s="15">
        <f>IF(D40=D$54,1,0)</f>
        <v>0</v>
      </c>
      <c r="AB40" s="15">
        <f>IF(E40=E$54,1,0)</f>
        <v>1</v>
      </c>
      <c r="AC40" s="15">
        <f>IF(F40=F$54,1,0)</f>
        <v>1</v>
      </c>
      <c r="AD40" s="15">
        <f>IF(G40=G$54,1,0)</f>
        <v>1</v>
      </c>
      <c r="AE40" s="15">
        <f>IF(H40=H$54,1,0)</f>
        <v>1</v>
      </c>
      <c r="AF40" s="15">
        <f>IF(I40=I$54,1,0)</f>
        <v>1</v>
      </c>
      <c r="AG40" s="15">
        <f>IF(J40=J$54,1,0)</f>
        <v>1</v>
      </c>
      <c r="AH40" s="15">
        <f>IF(K40=K$54,1,0)</f>
        <v>0</v>
      </c>
      <c r="AI40" s="15">
        <f>IF(L40=L$54,1,0)</f>
        <v>0</v>
      </c>
      <c r="AJ40" s="15">
        <f>IF(M40=M$54,1,0)</f>
        <v>1</v>
      </c>
      <c r="AK40" s="15">
        <f>IF(N40=N$54,1,0)</f>
        <v>1</v>
      </c>
      <c r="AL40" s="15">
        <f>IF(O40=O$54,1,0)</f>
        <v>1</v>
      </c>
      <c r="AM40" s="15">
        <f>IF(P40=P$54,1,0)</f>
        <v>1</v>
      </c>
      <c r="AN40" s="15">
        <f>IF(Q40=Q$54,1,0)</f>
        <v>0</v>
      </c>
      <c r="AO40" s="15">
        <f>IF(R40=R$54,1,0)</f>
        <v>1</v>
      </c>
      <c r="AP40" s="15">
        <f>IF(OR(S40=S$54,S40=S$55),1,0)</f>
        <v>0</v>
      </c>
      <c r="AQ40" s="15">
        <f>IF(T40=T$54,1,0)</f>
        <v>1</v>
      </c>
      <c r="AR40" s="15">
        <f>IF(U40=U$54,1,0)</f>
        <v>1</v>
      </c>
    </row>
    <row r="41" spans="1:44" ht="12">
      <c r="A41" s="16" t="s">
        <v>68</v>
      </c>
      <c r="B41" s="15" t="s">
        <v>85</v>
      </c>
      <c r="C41" s="15" t="s">
        <v>85</v>
      </c>
      <c r="D41" s="15" t="s">
        <v>85</v>
      </c>
      <c r="E41" s="15" t="s">
        <v>85</v>
      </c>
      <c r="F41" s="15" t="s">
        <v>85</v>
      </c>
      <c r="G41" s="15" t="s">
        <v>85</v>
      </c>
      <c r="H41" s="15" t="s">
        <v>85</v>
      </c>
      <c r="I41" s="15" t="s">
        <v>85</v>
      </c>
      <c r="J41" s="15" t="s">
        <v>85</v>
      </c>
      <c r="K41" s="15" t="s">
        <v>85</v>
      </c>
      <c r="L41" s="15" t="s">
        <v>85</v>
      </c>
      <c r="M41" s="15" t="s">
        <v>85</v>
      </c>
      <c r="N41" s="15" t="s">
        <v>85</v>
      </c>
      <c r="O41" s="15" t="s">
        <v>85</v>
      </c>
      <c r="P41" s="15" t="s">
        <v>85</v>
      </c>
      <c r="Q41" s="15" t="s">
        <v>85</v>
      </c>
      <c r="R41" s="15" t="s">
        <v>85</v>
      </c>
      <c r="S41" s="15" t="s">
        <v>85</v>
      </c>
      <c r="T41" s="15" t="s">
        <v>85</v>
      </c>
      <c r="U41" s="15" t="s">
        <v>85</v>
      </c>
      <c r="V41" s="15">
        <f>SUM(Y41:AR41)</f>
        <v>0</v>
      </c>
      <c r="W41" s="15">
        <f>COUNT(B41:U41)-V41</f>
        <v>0</v>
      </c>
      <c r="Y41" s="15">
        <f>IF(B41=B$54,1,0)</f>
        <v>0</v>
      </c>
      <c r="Z41" s="15">
        <f>IF(C41=C$54,1,0)</f>
        <v>0</v>
      </c>
      <c r="AA41" s="15">
        <f>IF(D41=D$54,1,0)</f>
        <v>0</v>
      </c>
      <c r="AB41" s="15">
        <f>IF(E41=E$54,1,0)</f>
        <v>0</v>
      </c>
      <c r="AC41" s="15">
        <f>IF(F41=F$54,1,0)</f>
        <v>0</v>
      </c>
      <c r="AD41" s="15">
        <f>IF(G41=G$54,1,0)</f>
        <v>0</v>
      </c>
      <c r="AE41" s="15">
        <f>IF(H41=H$54,1,0)</f>
        <v>0</v>
      </c>
      <c r="AF41" s="15">
        <f>IF(I41=I$54,1,0)</f>
        <v>0</v>
      </c>
      <c r="AG41" s="15">
        <f>IF(J41=J$54,1,0)</f>
        <v>0</v>
      </c>
      <c r="AH41" s="15">
        <f>IF(K41=K$54,1,0)</f>
        <v>0</v>
      </c>
      <c r="AI41" s="15">
        <f>IF(L41=L$54,1,0)</f>
        <v>0</v>
      </c>
      <c r="AJ41" s="15">
        <f>IF(M41=M$54,1,0)</f>
        <v>0</v>
      </c>
      <c r="AK41" s="15">
        <f>IF(N41=N$54,1,0)</f>
        <v>0</v>
      </c>
      <c r="AL41" s="15">
        <f>IF(O41=O$54,1,0)</f>
        <v>0</v>
      </c>
      <c r="AM41" s="15">
        <f>IF(P41=P$54,1,0)</f>
        <v>0</v>
      </c>
      <c r="AN41" s="15">
        <f>IF(Q41=Q$54,1,0)</f>
        <v>0</v>
      </c>
      <c r="AO41" s="15">
        <f>IF(R41=R$54,1,0)</f>
        <v>0</v>
      </c>
      <c r="AP41" s="15">
        <f>IF(OR(S41=S$54,S41=S$55),1,0)</f>
        <v>0</v>
      </c>
      <c r="AQ41" s="15">
        <f>IF(T41=T$54,1,0)</f>
        <v>0</v>
      </c>
      <c r="AR41" s="15">
        <f>IF(U41=U$54,1,0)</f>
        <v>0</v>
      </c>
    </row>
    <row r="42" spans="1:44" ht="12">
      <c r="A42" s="16" t="s">
        <v>69</v>
      </c>
      <c r="B42" s="15">
        <v>3</v>
      </c>
      <c r="C42" s="15">
        <v>1</v>
      </c>
      <c r="D42" s="15">
        <v>1</v>
      </c>
      <c r="E42" s="15">
        <v>3</v>
      </c>
      <c r="F42" s="15">
        <v>2</v>
      </c>
      <c r="G42" s="15">
        <v>3</v>
      </c>
      <c r="H42" s="15">
        <v>3</v>
      </c>
      <c r="I42" s="15">
        <v>3</v>
      </c>
      <c r="J42" s="15">
        <v>2</v>
      </c>
      <c r="K42" s="15">
        <v>2</v>
      </c>
      <c r="L42" s="15">
        <v>2</v>
      </c>
      <c r="M42" s="15">
        <v>1</v>
      </c>
      <c r="N42" s="15">
        <v>2</v>
      </c>
      <c r="O42" s="15">
        <v>1</v>
      </c>
      <c r="P42" s="15">
        <v>2</v>
      </c>
      <c r="Q42" s="15">
        <v>1</v>
      </c>
      <c r="R42" s="15">
        <v>2</v>
      </c>
      <c r="S42" s="15">
        <v>1</v>
      </c>
      <c r="T42" s="15">
        <v>2</v>
      </c>
      <c r="U42" s="15">
        <v>2</v>
      </c>
      <c r="V42" s="15">
        <f>SUM(Y42:AR42)</f>
        <v>15</v>
      </c>
      <c r="W42" s="15">
        <f>COUNT(B42:U42)-V42</f>
        <v>5</v>
      </c>
      <c r="X42" s="15">
        <f>(V42-W42/2)/2</f>
        <v>6.25</v>
      </c>
      <c r="Y42" s="15">
        <f>IF(B42=B$54,1,0)</f>
        <v>1</v>
      </c>
      <c r="Z42" s="15">
        <f>IF(C42=C$54,1,0)</f>
        <v>1</v>
      </c>
      <c r="AA42" s="15">
        <f>IF(D42=D$54,1,0)</f>
        <v>1</v>
      </c>
      <c r="AB42" s="15">
        <f>IF(E42=E$54,1,0)</f>
        <v>1</v>
      </c>
      <c r="AC42" s="15">
        <f>IF(F42=F$54,1,0)</f>
        <v>1</v>
      </c>
      <c r="AD42" s="15">
        <f>IF(G42=G$54,1,0)</f>
        <v>1</v>
      </c>
      <c r="AE42" s="15">
        <f>IF(H42=H$54,1,0)</f>
        <v>0</v>
      </c>
      <c r="AF42" s="15">
        <f>IF(I42=I$54,1,0)</f>
        <v>0</v>
      </c>
      <c r="AG42" s="15">
        <f>IF(J42=J$54,1,0)</f>
        <v>1</v>
      </c>
      <c r="AH42" s="15">
        <f>IF(K42=K$54,1,0)</f>
        <v>0</v>
      </c>
      <c r="AI42" s="15">
        <f>IF(L42=L$54,1,0)</f>
        <v>1</v>
      </c>
      <c r="AJ42" s="15">
        <f>IF(M42=M$54,1,0)</f>
        <v>0</v>
      </c>
      <c r="AK42" s="15">
        <f>IF(N42=N$54,1,0)</f>
        <v>1</v>
      </c>
      <c r="AL42" s="15">
        <f>IF(O42=O$54,1,0)</f>
        <v>1</v>
      </c>
      <c r="AM42" s="15">
        <f>IF(P42=P$54,1,0)</f>
        <v>1</v>
      </c>
      <c r="AN42" s="15">
        <f>IF(Q42=Q$54,1,0)</f>
        <v>1</v>
      </c>
      <c r="AO42" s="15">
        <f>IF(R42=R$54,1,0)</f>
        <v>1</v>
      </c>
      <c r="AP42" s="15">
        <f>IF(OR(S42=S$54,S42=S$55),1,0)</f>
        <v>1</v>
      </c>
      <c r="AQ42" s="15">
        <f>IF(T42=T$54,1,0)</f>
        <v>0</v>
      </c>
      <c r="AR42" s="15">
        <f>IF(U42=U$54,1,0)</f>
        <v>1</v>
      </c>
    </row>
    <row r="43" spans="1:44" ht="12">
      <c r="A43" s="16" t="s">
        <v>70</v>
      </c>
      <c r="B43" s="15">
        <v>3</v>
      </c>
      <c r="C43" s="15">
        <v>1</v>
      </c>
      <c r="D43" s="15">
        <v>1</v>
      </c>
      <c r="E43" s="15">
        <v>2</v>
      </c>
      <c r="F43" s="15">
        <v>2</v>
      </c>
      <c r="G43" s="15">
        <v>3</v>
      </c>
      <c r="H43" s="15">
        <v>1</v>
      </c>
      <c r="I43" s="15">
        <v>2</v>
      </c>
      <c r="J43" s="15">
        <v>2</v>
      </c>
      <c r="K43" s="15">
        <v>3</v>
      </c>
      <c r="L43" s="15">
        <v>2</v>
      </c>
      <c r="M43" s="15">
        <v>2</v>
      </c>
      <c r="N43" s="15">
        <v>2</v>
      </c>
      <c r="O43" s="15">
        <v>1</v>
      </c>
      <c r="P43" s="15">
        <v>2</v>
      </c>
      <c r="Q43" s="15">
        <v>2</v>
      </c>
      <c r="R43" s="15">
        <v>2</v>
      </c>
      <c r="S43" s="15">
        <v>1</v>
      </c>
      <c r="T43" s="15">
        <v>3</v>
      </c>
      <c r="U43" s="15">
        <v>2</v>
      </c>
      <c r="V43" s="15">
        <f>SUM(Y43:AR43)</f>
        <v>15</v>
      </c>
      <c r="W43" s="15">
        <f>COUNT(B43:U43)-V43</f>
        <v>5</v>
      </c>
      <c r="X43" s="15">
        <f>(V43-W43/2)/2</f>
        <v>6.25</v>
      </c>
      <c r="Y43" s="15">
        <f>IF(B43=B$54,1,0)</f>
        <v>1</v>
      </c>
      <c r="Z43" s="15">
        <f>IF(C43=C$54,1,0)</f>
        <v>1</v>
      </c>
      <c r="AA43" s="15">
        <f>IF(D43=D$54,1,0)</f>
        <v>1</v>
      </c>
      <c r="AB43" s="15">
        <f>IF(E43=E$54,1,0)</f>
        <v>0</v>
      </c>
      <c r="AC43" s="15">
        <f>IF(F43=F$54,1,0)</f>
        <v>1</v>
      </c>
      <c r="AD43" s="15">
        <f>IF(G43=G$54,1,0)</f>
        <v>1</v>
      </c>
      <c r="AE43" s="15">
        <f>IF(H43=H$54,1,0)</f>
        <v>0</v>
      </c>
      <c r="AF43" s="15">
        <f>IF(I43=I$54,1,0)</f>
        <v>0</v>
      </c>
      <c r="AG43" s="15">
        <f>IF(J43=J$54,1,0)</f>
        <v>1</v>
      </c>
      <c r="AH43" s="15">
        <f>IF(K43=K$54,1,0)</f>
        <v>0</v>
      </c>
      <c r="AI43" s="15">
        <f>IF(L43=L$54,1,0)</f>
        <v>1</v>
      </c>
      <c r="AJ43" s="15">
        <f>IF(M43=M$54,1,0)</f>
        <v>1</v>
      </c>
      <c r="AK43" s="15">
        <f>IF(N43=N$54,1,0)</f>
        <v>1</v>
      </c>
      <c r="AL43" s="15">
        <f>IF(O43=O$54,1,0)</f>
        <v>1</v>
      </c>
      <c r="AM43" s="15">
        <f>IF(P43=P$54,1,0)</f>
        <v>1</v>
      </c>
      <c r="AN43" s="15">
        <f>IF(Q43=Q$54,1,0)</f>
        <v>0</v>
      </c>
      <c r="AO43" s="15">
        <f>IF(R43=R$54,1,0)</f>
        <v>1</v>
      </c>
      <c r="AP43" s="15">
        <f>IF(OR(S43=S$54,S43=S$55),1,0)</f>
        <v>1</v>
      </c>
      <c r="AQ43" s="15">
        <f>IF(T43=T$54,1,0)</f>
        <v>1</v>
      </c>
      <c r="AR43" s="15">
        <f>IF(U43=U$54,1,0)</f>
        <v>1</v>
      </c>
    </row>
    <row r="44" spans="1:44" ht="12">
      <c r="A44" s="16" t="s">
        <v>71</v>
      </c>
      <c r="B44" s="15">
        <v>3</v>
      </c>
      <c r="C44" s="15">
        <v>1</v>
      </c>
      <c r="D44" s="15">
        <v>1</v>
      </c>
      <c r="E44" s="15">
        <v>3</v>
      </c>
      <c r="F44" s="15">
        <v>2</v>
      </c>
      <c r="G44" s="15">
        <v>3</v>
      </c>
      <c r="H44" s="15">
        <v>1</v>
      </c>
      <c r="I44" s="15">
        <v>1</v>
      </c>
      <c r="J44" s="15">
        <v>2</v>
      </c>
      <c r="K44" s="15">
        <v>1</v>
      </c>
      <c r="L44" s="15">
        <v>2</v>
      </c>
      <c r="M44" s="15">
        <v>2</v>
      </c>
      <c r="N44" s="15">
        <v>2</v>
      </c>
      <c r="O44" s="15">
        <v>3</v>
      </c>
      <c r="P44" s="15">
        <v>2</v>
      </c>
      <c r="Q44" s="15">
        <v>2</v>
      </c>
      <c r="R44" s="15">
        <v>2</v>
      </c>
      <c r="S44" s="15">
        <v>1</v>
      </c>
      <c r="T44" s="15">
        <v>3</v>
      </c>
      <c r="U44" s="15">
        <v>2</v>
      </c>
      <c r="V44" s="15">
        <f>SUM(Y44:AR44)</f>
        <v>17</v>
      </c>
      <c r="W44" s="15">
        <f>COUNT(B44:U44)-V44</f>
        <v>3</v>
      </c>
      <c r="X44" s="15">
        <f>(V44-W44/2)/2</f>
        <v>7.75</v>
      </c>
      <c r="Y44" s="15">
        <f>IF(B44=B$54,1,0)</f>
        <v>1</v>
      </c>
      <c r="Z44" s="15">
        <f>IF(C44=C$54,1,0)</f>
        <v>1</v>
      </c>
      <c r="AA44" s="15">
        <f>IF(D44=D$54,1,0)</f>
        <v>1</v>
      </c>
      <c r="AB44" s="15">
        <f>IF(E44=E$54,1,0)</f>
        <v>1</v>
      </c>
      <c r="AC44" s="15">
        <f>IF(F44=F$54,1,0)</f>
        <v>1</v>
      </c>
      <c r="AD44" s="15">
        <f>IF(G44=G$54,1,0)</f>
        <v>1</v>
      </c>
      <c r="AE44" s="15">
        <f>IF(H44=H$54,1,0)</f>
        <v>0</v>
      </c>
      <c r="AF44" s="15">
        <f>IF(I44=I$54,1,0)</f>
        <v>1</v>
      </c>
      <c r="AG44" s="15">
        <f>IF(J44=J$54,1,0)</f>
        <v>1</v>
      </c>
      <c r="AH44" s="15">
        <f>IF(K44=K$54,1,0)</f>
        <v>1</v>
      </c>
      <c r="AI44" s="15">
        <f>IF(L44=L$54,1,0)</f>
        <v>1</v>
      </c>
      <c r="AJ44" s="15">
        <f>IF(M44=M$54,1,0)</f>
        <v>1</v>
      </c>
      <c r="AK44" s="15">
        <f>IF(N44=N$54,1,0)</f>
        <v>1</v>
      </c>
      <c r="AL44" s="15">
        <f>IF(O44=O$54,1,0)</f>
        <v>0</v>
      </c>
      <c r="AM44" s="15">
        <f>IF(P44=P$54,1,0)</f>
        <v>1</v>
      </c>
      <c r="AN44" s="15">
        <f>IF(Q44=Q$54,1,0)</f>
        <v>0</v>
      </c>
      <c r="AO44" s="15">
        <f>IF(R44=R$54,1,0)</f>
        <v>1</v>
      </c>
      <c r="AP44" s="15">
        <f>IF(OR(S44=S$54,S44=S$55),1,0)</f>
        <v>1</v>
      </c>
      <c r="AQ44" s="15">
        <f>IF(T44=T$54,1,0)</f>
        <v>1</v>
      </c>
      <c r="AR44" s="15">
        <f>IF(U44=U$54,1,0)</f>
        <v>1</v>
      </c>
    </row>
    <row r="45" spans="1:44" ht="12">
      <c r="A45" s="16" t="s">
        <v>72</v>
      </c>
      <c r="B45" s="15">
        <v>3</v>
      </c>
      <c r="C45" s="15">
        <v>1</v>
      </c>
      <c r="D45" s="15">
        <v>1</v>
      </c>
      <c r="E45" s="15">
        <v>1</v>
      </c>
      <c r="F45" s="15">
        <v>2</v>
      </c>
      <c r="G45" s="15">
        <v>3</v>
      </c>
      <c r="H45" s="15">
        <v>2</v>
      </c>
      <c r="I45" s="15">
        <v>2</v>
      </c>
      <c r="J45" s="15">
        <v>2</v>
      </c>
      <c r="L45" s="15">
        <v>2</v>
      </c>
      <c r="M45" s="15">
        <v>2</v>
      </c>
      <c r="N45" s="15">
        <v>2</v>
      </c>
      <c r="O45" s="15">
        <v>1</v>
      </c>
      <c r="S45" s="15">
        <v>2</v>
      </c>
      <c r="T45" s="15">
        <v>3</v>
      </c>
      <c r="U45" s="15">
        <v>2</v>
      </c>
      <c r="V45" s="15">
        <f>SUM(Y45:AR45)</f>
        <v>14</v>
      </c>
      <c r="W45" s="15">
        <f>COUNT(B45:U45)-V45</f>
        <v>2</v>
      </c>
      <c r="X45" s="15">
        <f>(V45-W45/2)/2</f>
        <v>6.5</v>
      </c>
      <c r="Y45" s="15">
        <f>IF(B45=B$54,1,0)</f>
        <v>1</v>
      </c>
      <c r="Z45" s="15">
        <f>IF(C45=C$54,1,0)</f>
        <v>1</v>
      </c>
      <c r="AA45" s="15">
        <f>IF(D45=D$54,1,0)</f>
        <v>1</v>
      </c>
      <c r="AB45" s="15">
        <f>IF(E45=E$54,1,0)</f>
        <v>0</v>
      </c>
      <c r="AC45" s="15">
        <f>IF(F45=F$54,1,0)</f>
        <v>1</v>
      </c>
      <c r="AD45" s="15">
        <f>IF(G45=G$54,1,0)</f>
        <v>1</v>
      </c>
      <c r="AE45" s="15">
        <f>IF(H45=H$54,1,0)</f>
        <v>1</v>
      </c>
      <c r="AF45" s="15">
        <f>IF(I45=I$54,1,0)</f>
        <v>0</v>
      </c>
      <c r="AG45" s="15">
        <f>IF(J45=J$54,1,0)</f>
        <v>1</v>
      </c>
      <c r="AH45" s="15">
        <f>IF(K45=K$54,1,0)</f>
        <v>0</v>
      </c>
      <c r="AI45" s="15">
        <f>IF(L45=L$54,1,0)</f>
        <v>1</v>
      </c>
      <c r="AJ45" s="15">
        <f>IF(M45=M$54,1,0)</f>
        <v>1</v>
      </c>
      <c r="AK45" s="15">
        <f>IF(N45=N$54,1,0)</f>
        <v>1</v>
      </c>
      <c r="AL45" s="15">
        <f>IF(O45=O$54,1,0)</f>
        <v>1</v>
      </c>
      <c r="AM45" s="15">
        <f>IF(P45=P$54,1,0)</f>
        <v>0</v>
      </c>
      <c r="AN45" s="15">
        <f>IF(Q45=Q$54,1,0)</f>
        <v>0</v>
      </c>
      <c r="AO45" s="15">
        <f>IF(R45=R$54,1,0)</f>
        <v>0</v>
      </c>
      <c r="AP45" s="15">
        <f>IF(OR(S45=S$54,S45=S$55),1,0)</f>
        <v>1</v>
      </c>
      <c r="AQ45" s="15">
        <f>IF(T45=T$54,1,0)</f>
        <v>1</v>
      </c>
      <c r="AR45" s="15">
        <f>IF(U45=U$54,1,0)</f>
        <v>1</v>
      </c>
    </row>
    <row r="46" spans="1:44" ht="12">
      <c r="A46" s="16" t="s">
        <v>73</v>
      </c>
      <c r="B46" s="15">
        <v>3</v>
      </c>
      <c r="C46" s="15">
        <v>1</v>
      </c>
      <c r="D46" s="15">
        <v>1</v>
      </c>
      <c r="E46" s="15">
        <v>2</v>
      </c>
      <c r="F46" s="15">
        <v>2</v>
      </c>
      <c r="G46" s="15">
        <v>3</v>
      </c>
      <c r="H46" s="15">
        <v>1</v>
      </c>
      <c r="I46" s="15">
        <v>2</v>
      </c>
      <c r="J46" s="15">
        <v>2</v>
      </c>
      <c r="K46" s="15">
        <v>1</v>
      </c>
      <c r="L46" s="15">
        <v>2</v>
      </c>
      <c r="M46" s="15">
        <v>2</v>
      </c>
      <c r="N46" s="15">
        <v>2</v>
      </c>
      <c r="O46" s="15">
        <v>1</v>
      </c>
      <c r="P46" s="15">
        <v>2</v>
      </c>
      <c r="Q46" s="15">
        <v>1</v>
      </c>
      <c r="R46" s="15">
        <v>2</v>
      </c>
      <c r="S46" s="15">
        <v>2</v>
      </c>
      <c r="T46" s="15">
        <v>2</v>
      </c>
      <c r="U46" s="15">
        <v>2</v>
      </c>
      <c r="V46" s="15">
        <f>SUM(Y46:AR46)</f>
        <v>16</v>
      </c>
      <c r="W46" s="15">
        <f>COUNT(B46:U46)-V46</f>
        <v>4</v>
      </c>
      <c r="X46" s="15">
        <f>(V46-W46/2)/2</f>
        <v>7</v>
      </c>
      <c r="Y46" s="15">
        <f>IF(B46=B$54,1,0)</f>
        <v>1</v>
      </c>
      <c r="Z46" s="15">
        <f>IF(C46=C$54,1,0)</f>
        <v>1</v>
      </c>
      <c r="AA46" s="15">
        <f>IF(D46=D$54,1,0)</f>
        <v>1</v>
      </c>
      <c r="AB46" s="15">
        <f>IF(E46=E$54,1,0)</f>
        <v>0</v>
      </c>
      <c r="AC46" s="15">
        <f>IF(F46=F$54,1,0)</f>
        <v>1</v>
      </c>
      <c r="AD46" s="15">
        <f>IF(G46=G$54,1,0)</f>
        <v>1</v>
      </c>
      <c r="AE46" s="15">
        <f>IF(H46=H$54,1,0)</f>
        <v>0</v>
      </c>
      <c r="AF46" s="15">
        <f>IF(I46=I$54,1,0)</f>
        <v>0</v>
      </c>
      <c r="AG46" s="15">
        <f>IF(J46=J$54,1,0)</f>
        <v>1</v>
      </c>
      <c r="AH46" s="15">
        <f>IF(K46=K$54,1,0)</f>
        <v>1</v>
      </c>
      <c r="AI46" s="15">
        <f>IF(L46=L$54,1,0)</f>
        <v>1</v>
      </c>
      <c r="AJ46" s="15">
        <f>IF(M46=M$54,1,0)</f>
        <v>1</v>
      </c>
      <c r="AK46" s="15">
        <f>IF(N46=N$54,1,0)</f>
        <v>1</v>
      </c>
      <c r="AL46" s="15">
        <f>IF(O46=O$54,1,0)</f>
        <v>1</v>
      </c>
      <c r="AM46" s="15">
        <f>IF(P46=P$54,1,0)</f>
        <v>1</v>
      </c>
      <c r="AN46" s="15">
        <f>IF(Q46=Q$54,1,0)</f>
        <v>1</v>
      </c>
      <c r="AO46" s="15">
        <f>IF(R46=R$54,1,0)</f>
        <v>1</v>
      </c>
      <c r="AP46" s="15">
        <f>IF(OR(S46=S$54,S46=S$55),1,0)</f>
        <v>1</v>
      </c>
      <c r="AQ46" s="15">
        <f>IF(T46=T$54,1,0)</f>
        <v>0</v>
      </c>
      <c r="AR46" s="15">
        <f>IF(U46=U$54,1,0)</f>
        <v>1</v>
      </c>
    </row>
    <row r="47" spans="1:44" ht="12">
      <c r="A47" s="16" t="s">
        <v>74</v>
      </c>
      <c r="B47" s="15">
        <v>3</v>
      </c>
      <c r="C47" s="15">
        <v>3</v>
      </c>
      <c r="D47" s="15">
        <v>1</v>
      </c>
      <c r="E47" s="15">
        <v>2</v>
      </c>
      <c r="F47" s="15">
        <v>2</v>
      </c>
      <c r="G47" s="15">
        <v>3</v>
      </c>
      <c r="H47" s="15">
        <v>2</v>
      </c>
      <c r="I47" s="15">
        <v>2</v>
      </c>
      <c r="J47" s="15">
        <v>2</v>
      </c>
      <c r="K47" s="15">
        <v>3</v>
      </c>
      <c r="L47" s="15">
        <v>2</v>
      </c>
      <c r="M47" s="15">
        <v>2</v>
      </c>
      <c r="N47" s="15">
        <v>2</v>
      </c>
      <c r="O47" s="15">
        <v>1</v>
      </c>
      <c r="P47" s="15">
        <v>2</v>
      </c>
      <c r="Q47" s="15">
        <v>1</v>
      </c>
      <c r="R47" s="15">
        <v>2</v>
      </c>
      <c r="S47" s="15">
        <v>1</v>
      </c>
      <c r="T47" s="15">
        <v>3</v>
      </c>
      <c r="U47" s="15">
        <v>2</v>
      </c>
      <c r="V47" s="15">
        <f>SUM(Y47:AR47)</f>
        <v>16</v>
      </c>
      <c r="W47" s="15">
        <f>COUNT(B47:U47)-V47</f>
        <v>4</v>
      </c>
      <c r="X47" s="15">
        <f>(V47-W47/2)/2</f>
        <v>7</v>
      </c>
      <c r="Y47" s="15">
        <f>IF(B47=B$54,1,0)</f>
        <v>1</v>
      </c>
      <c r="Z47" s="15">
        <f>IF(C47=C$54,1,0)</f>
        <v>0</v>
      </c>
      <c r="AA47" s="15">
        <f>IF(D47=D$54,1,0)</f>
        <v>1</v>
      </c>
      <c r="AB47" s="15">
        <f>IF(E47=E$54,1,0)</f>
        <v>0</v>
      </c>
      <c r="AC47" s="15">
        <f>IF(F47=F$54,1,0)</f>
        <v>1</v>
      </c>
      <c r="AD47" s="15">
        <f>IF(G47=G$54,1,0)</f>
        <v>1</v>
      </c>
      <c r="AE47" s="15">
        <f>IF(H47=H$54,1,0)</f>
        <v>1</v>
      </c>
      <c r="AF47" s="15">
        <f>IF(I47=I$54,1,0)</f>
        <v>0</v>
      </c>
      <c r="AG47" s="15">
        <f>IF(J47=J$54,1,0)</f>
        <v>1</v>
      </c>
      <c r="AH47" s="15">
        <f>IF(K47=K$54,1,0)</f>
        <v>0</v>
      </c>
      <c r="AI47" s="15">
        <f>IF(L47=L$54,1,0)</f>
        <v>1</v>
      </c>
      <c r="AJ47" s="15">
        <f>IF(M47=M$54,1,0)</f>
        <v>1</v>
      </c>
      <c r="AK47" s="15">
        <f>IF(N47=N$54,1,0)</f>
        <v>1</v>
      </c>
      <c r="AL47" s="15">
        <f>IF(O47=O$54,1,0)</f>
        <v>1</v>
      </c>
      <c r="AM47" s="15">
        <f>IF(P47=P$54,1,0)</f>
        <v>1</v>
      </c>
      <c r="AN47" s="15">
        <f>IF(Q47=Q$54,1,0)</f>
        <v>1</v>
      </c>
      <c r="AO47" s="15">
        <f>IF(R47=R$54,1,0)</f>
        <v>1</v>
      </c>
      <c r="AP47" s="15">
        <f>IF(OR(S47=S$54,S47=S$55),1,0)</f>
        <v>1</v>
      </c>
      <c r="AQ47" s="15">
        <f>IF(T47=T$54,1,0)</f>
        <v>1</v>
      </c>
      <c r="AR47" s="15">
        <f>IF(U47=U$54,1,0)</f>
        <v>1</v>
      </c>
    </row>
    <row r="48" spans="1:44" ht="12">
      <c r="A48" s="16" t="s">
        <v>75</v>
      </c>
      <c r="B48" s="15">
        <v>3</v>
      </c>
      <c r="C48" s="15">
        <v>1</v>
      </c>
      <c r="D48" s="15">
        <v>1</v>
      </c>
      <c r="E48" s="15">
        <v>3</v>
      </c>
      <c r="F48" s="15">
        <v>2</v>
      </c>
      <c r="G48" s="15">
        <v>3</v>
      </c>
      <c r="H48" s="15">
        <v>1</v>
      </c>
      <c r="I48" s="15">
        <v>2</v>
      </c>
      <c r="J48" s="15">
        <v>2</v>
      </c>
      <c r="K48" s="15">
        <v>3</v>
      </c>
      <c r="L48" s="15">
        <v>1</v>
      </c>
      <c r="M48" s="15">
        <v>2</v>
      </c>
      <c r="N48" s="15">
        <v>2</v>
      </c>
      <c r="O48" s="15">
        <v>1</v>
      </c>
      <c r="P48" s="15">
        <v>2</v>
      </c>
      <c r="R48" s="15">
        <v>2</v>
      </c>
      <c r="S48" s="15">
        <v>2</v>
      </c>
      <c r="T48" s="15">
        <v>3</v>
      </c>
      <c r="U48" s="15">
        <v>2</v>
      </c>
      <c r="V48" s="15">
        <f>SUM(Y48:AR48)</f>
        <v>15</v>
      </c>
      <c r="W48" s="15">
        <f>COUNT(B48:U48)-V48</f>
        <v>4</v>
      </c>
      <c r="X48" s="15">
        <f>(V48-W48/2)/2</f>
        <v>6.5</v>
      </c>
      <c r="Y48" s="15">
        <f>IF(B48=B$54,1,0)</f>
        <v>1</v>
      </c>
      <c r="Z48" s="15">
        <f>IF(C48=C$54,1,0)</f>
        <v>1</v>
      </c>
      <c r="AA48" s="15">
        <f>IF(D48=D$54,1,0)</f>
        <v>1</v>
      </c>
      <c r="AB48" s="15">
        <f>IF(E48=E$54,1,0)</f>
        <v>1</v>
      </c>
      <c r="AC48" s="15">
        <f>IF(F48=F$54,1,0)</f>
        <v>1</v>
      </c>
      <c r="AD48" s="15">
        <f>IF(G48=G$54,1,0)</f>
        <v>1</v>
      </c>
      <c r="AE48" s="15">
        <f>IF(H48=H$54,1,0)</f>
        <v>0</v>
      </c>
      <c r="AF48" s="15">
        <f>IF(I48=I$54,1,0)</f>
        <v>0</v>
      </c>
      <c r="AG48" s="15">
        <f>IF(J48=J$54,1,0)</f>
        <v>1</v>
      </c>
      <c r="AH48" s="15">
        <f>IF(K48=K$54,1,0)</f>
        <v>0</v>
      </c>
      <c r="AI48" s="15">
        <f>IF(L48=L$54,1,0)</f>
        <v>0</v>
      </c>
      <c r="AJ48" s="15">
        <f>IF(M48=M$54,1,0)</f>
        <v>1</v>
      </c>
      <c r="AK48" s="15">
        <f>IF(N48=N$54,1,0)</f>
        <v>1</v>
      </c>
      <c r="AL48" s="15">
        <f>IF(O48=O$54,1,0)</f>
        <v>1</v>
      </c>
      <c r="AM48" s="15">
        <f>IF(P48=P$54,1,0)</f>
        <v>1</v>
      </c>
      <c r="AN48" s="15">
        <f>IF(Q48=Q$54,1,0)</f>
        <v>0</v>
      </c>
      <c r="AO48" s="15">
        <f>IF(R48=R$54,1,0)</f>
        <v>1</v>
      </c>
      <c r="AP48" s="15">
        <f>IF(OR(S48=S$54,S48=S$55),1,0)</f>
        <v>1</v>
      </c>
      <c r="AQ48" s="15">
        <f>IF(T48=T$54,1,0)</f>
        <v>1</v>
      </c>
      <c r="AR48" s="15">
        <f>IF(U48=U$54,1,0)</f>
        <v>1</v>
      </c>
    </row>
    <row r="49" spans="1:44" ht="12">
      <c r="A49" s="16" t="s">
        <v>76</v>
      </c>
      <c r="C49" s="15">
        <v>1</v>
      </c>
      <c r="D49" s="15">
        <v>1</v>
      </c>
      <c r="E49" s="15">
        <v>3</v>
      </c>
      <c r="F49" s="15">
        <v>2</v>
      </c>
      <c r="G49" s="15">
        <v>3</v>
      </c>
      <c r="H49" s="15">
        <v>1</v>
      </c>
      <c r="J49" s="15">
        <v>1</v>
      </c>
      <c r="K49" s="15">
        <v>1</v>
      </c>
      <c r="L49" s="15">
        <v>2</v>
      </c>
      <c r="M49" s="15">
        <v>3</v>
      </c>
      <c r="N49" s="15">
        <v>2</v>
      </c>
      <c r="O49" s="15">
        <v>1</v>
      </c>
      <c r="P49" s="15">
        <v>3</v>
      </c>
      <c r="Q49" s="15">
        <v>2</v>
      </c>
      <c r="S49" s="15">
        <v>1</v>
      </c>
      <c r="T49" s="15">
        <v>2</v>
      </c>
      <c r="U49" s="15">
        <v>2</v>
      </c>
      <c r="V49" s="15">
        <f>SUM(Y49:AR49)</f>
        <v>11</v>
      </c>
      <c r="W49" s="15">
        <f>COUNT(B49:U49)-V49</f>
        <v>6</v>
      </c>
      <c r="X49" s="15">
        <f>(V49-W49/2)/2</f>
        <v>4</v>
      </c>
      <c r="Y49" s="15">
        <f>IF(B49=B$54,1,0)</f>
        <v>0</v>
      </c>
      <c r="Z49" s="15">
        <f>IF(C49=C$54,1,0)</f>
        <v>1</v>
      </c>
      <c r="AA49" s="15">
        <f>IF(D49=D$54,1,0)</f>
        <v>1</v>
      </c>
      <c r="AB49" s="15">
        <f>IF(E49=E$54,1,0)</f>
        <v>1</v>
      </c>
      <c r="AC49" s="15">
        <f>IF(F49=F$54,1,0)</f>
        <v>1</v>
      </c>
      <c r="AD49" s="15">
        <f>IF(G49=G$54,1,0)</f>
        <v>1</v>
      </c>
      <c r="AE49" s="15">
        <f>IF(H49=H$54,1,0)</f>
        <v>0</v>
      </c>
      <c r="AF49" s="15">
        <f>IF(I49=I$54,1,0)</f>
        <v>0</v>
      </c>
      <c r="AG49" s="15">
        <f>IF(J49=J$54,1,0)</f>
        <v>0</v>
      </c>
      <c r="AH49" s="15">
        <f>IF(K49=K$54,1,0)</f>
        <v>1</v>
      </c>
      <c r="AI49" s="15">
        <f>IF(L49=L$54,1,0)</f>
        <v>1</v>
      </c>
      <c r="AJ49" s="15">
        <f>IF(M49=M$54,1,0)</f>
        <v>0</v>
      </c>
      <c r="AK49" s="15">
        <f>IF(N49=N$54,1,0)</f>
        <v>1</v>
      </c>
      <c r="AL49" s="15">
        <f>IF(O49=O$54,1,0)</f>
        <v>1</v>
      </c>
      <c r="AM49" s="15">
        <f>IF(P49=P$54,1,0)</f>
        <v>0</v>
      </c>
      <c r="AN49" s="15">
        <f>IF(Q49=Q$54,1,0)</f>
        <v>0</v>
      </c>
      <c r="AO49" s="15">
        <f>IF(R49=R$54,1,0)</f>
        <v>0</v>
      </c>
      <c r="AP49" s="15">
        <f>IF(OR(S49=S$54,S49=S$55),1,0)</f>
        <v>1</v>
      </c>
      <c r="AQ49" s="15">
        <f>IF(T49=T$54,1,0)</f>
        <v>0</v>
      </c>
      <c r="AR49" s="15">
        <f>IF(U49=U$54,1,0)</f>
        <v>1</v>
      </c>
    </row>
    <row r="50" spans="1:44" ht="12">
      <c r="A50" s="16" t="s">
        <v>77</v>
      </c>
      <c r="B50" s="15">
        <v>3</v>
      </c>
      <c r="C50" s="15">
        <v>1</v>
      </c>
      <c r="D50" s="15">
        <v>1</v>
      </c>
      <c r="E50" s="15">
        <v>3</v>
      </c>
      <c r="F50" s="15">
        <v>2</v>
      </c>
      <c r="G50" s="15">
        <v>3</v>
      </c>
      <c r="H50" s="15">
        <v>1</v>
      </c>
      <c r="I50" s="15">
        <v>2</v>
      </c>
      <c r="J50" s="15">
        <v>2</v>
      </c>
      <c r="K50" s="15">
        <v>1</v>
      </c>
      <c r="L50" s="15">
        <v>2</v>
      </c>
      <c r="M50" s="15">
        <v>1</v>
      </c>
      <c r="N50" s="15">
        <v>2</v>
      </c>
      <c r="O50" s="15">
        <v>1</v>
      </c>
      <c r="P50" s="15">
        <v>2</v>
      </c>
      <c r="Q50" s="15">
        <v>2</v>
      </c>
      <c r="R50" s="15">
        <v>2</v>
      </c>
      <c r="S50" s="15">
        <v>1</v>
      </c>
      <c r="T50" s="15">
        <v>3</v>
      </c>
      <c r="U50" s="15">
        <v>2</v>
      </c>
      <c r="V50" s="15">
        <f>SUM(Y50:AR50)</f>
        <v>16</v>
      </c>
      <c r="W50" s="15">
        <f>COUNT(B50:U50)-V50</f>
        <v>4</v>
      </c>
      <c r="X50" s="15">
        <f>(V50-W50/2)/2</f>
        <v>7</v>
      </c>
      <c r="Y50" s="15">
        <f>IF(B50=B$54,1,0)</f>
        <v>1</v>
      </c>
      <c r="Z50" s="15">
        <f>IF(C50=C$54,1,0)</f>
        <v>1</v>
      </c>
      <c r="AA50" s="15">
        <f>IF(D50=D$54,1,0)</f>
        <v>1</v>
      </c>
      <c r="AB50" s="15">
        <f>IF(E50=E$54,1,0)</f>
        <v>1</v>
      </c>
      <c r="AC50" s="15">
        <f>IF(F50=F$54,1,0)</f>
        <v>1</v>
      </c>
      <c r="AD50" s="15">
        <f>IF(G50=G$54,1,0)</f>
        <v>1</v>
      </c>
      <c r="AE50" s="15">
        <f>IF(H50=H$54,1,0)</f>
        <v>0</v>
      </c>
      <c r="AF50" s="15">
        <f>IF(I50=I$54,1,0)</f>
        <v>0</v>
      </c>
      <c r="AG50" s="15">
        <f>IF(J50=J$54,1,0)</f>
        <v>1</v>
      </c>
      <c r="AH50" s="15">
        <f>IF(K50=K$54,1,0)</f>
        <v>1</v>
      </c>
      <c r="AI50" s="15">
        <f>IF(L50=L$54,1,0)</f>
        <v>1</v>
      </c>
      <c r="AJ50" s="15">
        <f>IF(M50=M$54,1,0)</f>
        <v>0</v>
      </c>
      <c r="AK50" s="15">
        <f>IF(N50=N$54,1,0)</f>
        <v>1</v>
      </c>
      <c r="AL50" s="15">
        <f>IF(O50=O$54,1,0)</f>
        <v>1</v>
      </c>
      <c r="AM50" s="15">
        <f>IF(P50=P$54,1,0)</f>
        <v>1</v>
      </c>
      <c r="AN50" s="15">
        <f>IF(Q50=Q$54,1,0)</f>
        <v>0</v>
      </c>
      <c r="AO50" s="15">
        <f>IF(R50=R$54,1,0)</f>
        <v>1</v>
      </c>
      <c r="AP50" s="15">
        <f>IF(OR(S50=S$54,S50=S$55),1,0)</f>
        <v>1</v>
      </c>
      <c r="AQ50" s="15">
        <f>IF(T50=T$54,1,0)</f>
        <v>1</v>
      </c>
      <c r="AR50" s="15">
        <f>IF(U50=U$54,1,0)</f>
        <v>1</v>
      </c>
    </row>
    <row r="51" spans="1:44" ht="12">
      <c r="A51" s="16" t="s">
        <v>78</v>
      </c>
      <c r="B51" s="15">
        <v>3</v>
      </c>
      <c r="C51" s="15">
        <v>3</v>
      </c>
      <c r="D51" s="15">
        <v>1</v>
      </c>
      <c r="E51" s="15">
        <v>3</v>
      </c>
      <c r="F51" s="15">
        <v>1</v>
      </c>
      <c r="G51" s="15">
        <v>3</v>
      </c>
      <c r="H51" s="15">
        <v>1</v>
      </c>
      <c r="I51" s="15">
        <v>2</v>
      </c>
      <c r="J51" s="15">
        <v>1</v>
      </c>
      <c r="K51" s="15">
        <v>1</v>
      </c>
      <c r="L51" s="15">
        <v>2</v>
      </c>
      <c r="M51" s="15">
        <v>2</v>
      </c>
      <c r="N51" s="15">
        <v>2</v>
      </c>
      <c r="O51" s="15">
        <v>1</v>
      </c>
      <c r="P51" s="15">
        <v>1</v>
      </c>
      <c r="R51" s="15">
        <v>2</v>
      </c>
      <c r="S51" s="15">
        <v>1</v>
      </c>
      <c r="T51" s="15">
        <v>2</v>
      </c>
      <c r="U51" s="15">
        <v>2</v>
      </c>
      <c r="V51" s="15">
        <f>SUM(Y51:AR51)</f>
        <v>12</v>
      </c>
      <c r="W51" s="15">
        <f>COUNT(B51:U51)-V51</f>
        <v>7</v>
      </c>
      <c r="X51" s="15">
        <f>(V51-W51/2)/2</f>
        <v>4.25</v>
      </c>
      <c r="Y51" s="15">
        <f>IF(B51=B$54,1,0)</f>
        <v>1</v>
      </c>
      <c r="Z51" s="15">
        <f>IF(C51=C$54,1,0)</f>
        <v>0</v>
      </c>
      <c r="AA51" s="15">
        <f>IF(D51=D$54,1,0)</f>
        <v>1</v>
      </c>
      <c r="AB51" s="15">
        <f>IF(E51=E$54,1,0)</f>
        <v>1</v>
      </c>
      <c r="AC51" s="15">
        <f>IF(F51=F$54,1,0)</f>
        <v>0</v>
      </c>
      <c r="AD51" s="15">
        <f>IF(G51=G$54,1,0)</f>
        <v>1</v>
      </c>
      <c r="AE51" s="15">
        <f>IF(H51=H$54,1,0)</f>
        <v>0</v>
      </c>
      <c r="AF51" s="15">
        <f>IF(I51=I$54,1,0)</f>
        <v>0</v>
      </c>
      <c r="AG51" s="15">
        <f>IF(J51=J$54,1,0)</f>
        <v>0</v>
      </c>
      <c r="AH51" s="15">
        <f>IF(K51=K$54,1,0)</f>
        <v>1</v>
      </c>
      <c r="AI51" s="15">
        <f>IF(L51=L$54,1,0)</f>
        <v>1</v>
      </c>
      <c r="AJ51" s="15">
        <f>IF(M51=M$54,1,0)</f>
        <v>1</v>
      </c>
      <c r="AK51" s="15">
        <f>IF(N51=N$54,1,0)</f>
        <v>1</v>
      </c>
      <c r="AL51" s="15">
        <f>IF(O51=O$54,1,0)</f>
        <v>1</v>
      </c>
      <c r="AM51" s="15">
        <f>IF(P51=P$54,1,0)</f>
        <v>0</v>
      </c>
      <c r="AN51" s="15">
        <f>IF(Q51=Q$54,1,0)</f>
        <v>0</v>
      </c>
      <c r="AO51" s="15">
        <f>IF(R51=R$54,1,0)</f>
        <v>1</v>
      </c>
      <c r="AP51" s="15">
        <f>IF(OR(S51=S$54,S51=S$55),1,0)</f>
        <v>1</v>
      </c>
      <c r="AQ51" s="15">
        <f>IF(T51=T$54,1,0)</f>
        <v>0</v>
      </c>
      <c r="AR51" s="15">
        <f>IF(U51=U$54,1,0)</f>
        <v>1</v>
      </c>
    </row>
    <row r="52" spans="1:44" ht="12">
      <c r="A52" s="16" t="s">
        <v>79</v>
      </c>
      <c r="B52" s="15">
        <v>3</v>
      </c>
      <c r="C52" s="15">
        <v>1</v>
      </c>
      <c r="D52" s="15">
        <v>1</v>
      </c>
      <c r="E52" s="15">
        <v>2</v>
      </c>
      <c r="F52" s="15">
        <v>2</v>
      </c>
      <c r="G52" s="15">
        <v>3</v>
      </c>
      <c r="H52" s="15">
        <v>2</v>
      </c>
      <c r="I52" s="15">
        <v>1</v>
      </c>
      <c r="J52" s="15">
        <v>2</v>
      </c>
      <c r="K52" s="15">
        <v>1</v>
      </c>
      <c r="L52" s="15">
        <v>1</v>
      </c>
      <c r="M52" s="15">
        <v>2</v>
      </c>
      <c r="N52" s="15">
        <v>2</v>
      </c>
      <c r="O52" s="15">
        <v>1</v>
      </c>
      <c r="P52" s="15">
        <v>2</v>
      </c>
      <c r="Q52" s="15">
        <v>1</v>
      </c>
      <c r="R52" s="15">
        <v>2</v>
      </c>
      <c r="S52" s="15">
        <v>1</v>
      </c>
      <c r="T52" s="15">
        <v>3</v>
      </c>
      <c r="U52" s="15">
        <v>1</v>
      </c>
      <c r="V52" s="15">
        <f>SUM(Y52:AR52)</f>
        <v>17</v>
      </c>
      <c r="W52" s="15">
        <f>COUNT(B52:U52)-V52</f>
        <v>3</v>
      </c>
      <c r="X52" s="15">
        <f>(V52-W52/2)/2</f>
        <v>7.75</v>
      </c>
      <c r="Y52" s="15">
        <f>IF(B52=B$54,1,0)</f>
        <v>1</v>
      </c>
      <c r="Z52" s="15">
        <f>IF(C52=C$54,1,0)</f>
        <v>1</v>
      </c>
      <c r="AA52" s="15">
        <f>IF(D52=D$54,1,0)</f>
        <v>1</v>
      </c>
      <c r="AB52" s="15">
        <f>IF(E52=E$54,1,0)</f>
        <v>0</v>
      </c>
      <c r="AC52" s="15">
        <f>IF(F52=F$54,1,0)</f>
        <v>1</v>
      </c>
      <c r="AD52" s="15">
        <f>IF(G52=G$54,1,0)</f>
        <v>1</v>
      </c>
      <c r="AE52" s="15">
        <f>IF(H52=H$54,1,0)</f>
        <v>1</v>
      </c>
      <c r="AF52" s="15">
        <f>IF(I52=I$54,1,0)</f>
        <v>1</v>
      </c>
      <c r="AG52" s="15">
        <f>IF(J52=J$54,1,0)</f>
        <v>1</v>
      </c>
      <c r="AH52" s="15">
        <f>IF(K52=K$54,1,0)</f>
        <v>1</v>
      </c>
      <c r="AI52" s="15">
        <f>IF(L52=L$54,1,0)</f>
        <v>0</v>
      </c>
      <c r="AJ52" s="15">
        <f>IF(M52=M$54,1,0)</f>
        <v>1</v>
      </c>
      <c r="AK52" s="15">
        <f>IF(N52=N$54,1,0)</f>
        <v>1</v>
      </c>
      <c r="AL52" s="15">
        <f>IF(O52=O$54,1,0)</f>
        <v>1</v>
      </c>
      <c r="AM52" s="15">
        <f>IF(P52=P$54,1,0)</f>
        <v>1</v>
      </c>
      <c r="AN52" s="15">
        <f>IF(Q52=Q$54,1,0)</f>
        <v>1</v>
      </c>
      <c r="AO52" s="15">
        <f>IF(R52=R$54,1,0)</f>
        <v>1</v>
      </c>
      <c r="AP52" s="15">
        <f>IF(OR(S52=S$54,S52=S$55),1,0)</f>
        <v>1</v>
      </c>
      <c r="AQ52" s="15">
        <f>IF(T52=T$54,1,0)</f>
        <v>1</v>
      </c>
      <c r="AR52" s="15">
        <f>IF(U52=U$54,1,0)</f>
        <v>0</v>
      </c>
    </row>
    <row r="54" spans="1:21" ht="11.25">
      <c r="A54" s="1" t="s">
        <v>86</v>
      </c>
      <c r="B54" s="15">
        <v>3</v>
      </c>
      <c r="C54" s="15">
        <v>1</v>
      </c>
      <c r="D54" s="15">
        <v>1</v>
      </c>
      <c r="E54" s="15">
        <v>3</v>
      </c>
      <c r="F54" s="15">
        <v>2</v>
      </c>
      <c r="G54" s="15">
        <v>3</v>
      </c>
      <c r="H54" s="15">
        <v>2</v>
      </c>
      <c r="I54" s="15">
        <v>1</v>
      </c>
      <c r="J54" s="15">
        <v>2</v>
      </c>
      <c r="K54" s="15">
        <v>1</v>
      </c>
      <c r="L54" s="15">
        <v>2</v>
      </c>
      <c r="M54" s="15">
        <v>2</v>
      </c>
      <c r="N54" s="15">
        <v>2</v>
      </c>
      <c r="O54" s="15">
        <v>1</v>
      </c>
      <c r="P54" s="15">
        <v>2</v>
      </c>
      <c r="Q54" s="15">
        <v>1</v>
      </c>
      <c r="R54" s="15">
        <v>2</v>
      </c>
      <c r="S54" s="15">
        <v>2</v>
      </c>
      <c r="T54" s="15">
        <v>3</v>
      </c>
      <c r="U54" s="15">
        <v>2</v>
      </c>
    </row>
    <row r="55" spans="2:21" ht="11.25">
      <c r="B55" s="15" t="s">
        <v>87</v>
      </c>
      <c r="C55" s="15" t="s">
        <v>87</v>
      </c>
      <c r="D55" s="15" t="s">
        <v>87</v>
      </c>
      <c r="E55" s="15" t="s">
        <v>87</v>
      </c>
      <c r="F55" s="15" t="s">
        <v>87</v>
      </c>
      <c r="G55" s="15" t="s">
        <v>87</v>
      </c>
      <c r="H55" s="15" t="s">
        <v>87</v>
      </c>
      <c r="I55" s="15" t="s">
        <v>87</v>
      </c>
      <c r="J55" s="15" t="s">
        <v>87</v>
      </c>
      <c r="K55" s="15" t="s">
        <v>87</v>
      </c>
      <c r="L55" s="15" t="s">
        <v>87</v>
      </c>
      <c r="M55" s="15" t="s">
        <v>87</v>
      </c>
      <c r="N55" s="15" t="s">
        <v>87</v>
      </c>
      <c r="O55" s="15" t="s">
        <v>87</v>
      </c>
      <c r="P55" s="15" t="s">
        <v>87</v>
      </c>
      <c r="Q55" s="15" t="s">
        <v>87</v>
      </c>
      <c r="R55" s="15" t="s">
        <v>87</v>
      </c>
      <c r="S55" s="15">
        <v>1</v>
      </c>
      <c r="T55" s="15" t="s">
        <v>87</v>
      </c>
      <c r="U55" s="15" t="s">
        <v>87</v>
      </c>
    </row>
    <row r="56" spans="1:21" ht="11.25">
      <c r="A56" s="1" t="s">
        <v>88</v>
      </c>
      <c r="B56" s="15">
        <f>MODE(B3:B52)</f>
        <v>3</v>
      </c>
      <c r="C56" s="15">
        <f>MODE(C3:C52)</f>
        <v>1</v>
      </c>
      <c r="D56" s="15">
        <f>MODE(D3:D52)</f>
        <v>1</v>
      </c>
      <c r="E56" s="15">
        <f>MODE(E3:E52)</f>
        <v>3</v>
      </c>
      <c r="F56" s="15">
        <f>MODE(F3:F52)</f>
        <v>2</v>
      </c>
      <c r="G56" s="15">
        <f>MODE(G3:G52)</f>
        <v>3</v>
      </c>
      <c r="H56" s="15">
        <f>MODE(H3:H52)</f>
        <v>2</v>
      </c>
      <c r="I56" s="15">
        <f>MODE(I3:I52)</f>
        <v>2</v>
      </c>
      <c r="J56" s="15">
        <f>MODE(J3:J52)</f>
        <v>2</v>
      </c>
      <c r="K56" s="15">
        <f>MODE(K3:K52)</f>
        <v>1</v>
      </c>
      <c r="L56" s="15">
        <f>MODE(L3:L52)</f>
        <v>2</v>
      </c>
      <c r="M56" s="15">
        <f>MODE(M3:M52)</f>
        <v>2</v>
      </c>
      <c r="N56" s="15">
        <f>MODE(N3:N52)</f>
        <v>2</v>
      </c>
      <c r="O56" s="15">
        <f>MODE(O3:O52)</f>
        <v>1</v>
      </c>
      <c r="P56" s="15">
        <f>MODE(P3:P52)</f>
        <v>2</v>
      </c>
      <c r="Q56" s="15">
        <f>MODE(Q3:Q52)</f>
        <v>2</v>
      </c>
      <c r="R56" s="15">
        <f>MODE(R3:R52)</f>
        <v>2</v>
      </c>
      <c r="S56" s="15">
        <f>MODE(S3:S52)</f>
        <v>1</v>
      </c>
      <c r="T56" s="15">
        <f>MODE(T3:T52)</f>
        <v>3</v>
      </c>
      <c r="U56" s="15">
        <f>MODE(U3:U52)</f>
        <v>2</v>
      </c>
    </row>
    <row r="57" spans="1:21" ht="11.25">
      <c r="A57" s="1" t="s">
        <v>89</v>
      </c>
      <c r="B57" s="1"/>
      <c r="C57" s="1"/>
      <c r="D57" s="1"/>
      <c r="E57" s="1"/>
      <c r="F57" s="1"/>
      <c r="G57" s="1"/>
      <c r="H57" s="1"/>
      <c r="I57" s="17">
        <f>COUNTIF(I$3:I$52,I54)</f>
        <v>16</v>
      </c>
      <c r="J57" s="1"/>
      <c r="K57" s="1"/>
      <c r="L57" s="1"/>
      <c r="M57" s="1"/>
      <c r="N57" s="1"/>
      <c r="O57" s="1"/>
      <c r="P57" s="1"/>
      <c r="Q57" s="17">
        <f>COUNTIF(Q$3:Q$52,Q54)</f>
        <v>11</v>
      </c>
      <c r="R57" s="1"/>
      <c r="S57" s="17">
        <f>COUNTIF(S$3:S$52,S54)</f>
        <v>12</v>
      </c>
      <c r="T57" s="1"/>
      <c r="U57" s="1"/>
    </row>
    <row r="58" spans="1:21" ht="11.25">
      <c r="A58" s="1" t="s">
        <v>90</v>
      </c>
      <c r="B58" s="1"/>
      <c r="C58" s="1"/>
      <c r="D58" s="1"/>
      <c r="E58" s="1"/>
      <c r="F58" s="1"/>
      <c r="G58" s="1"/>
      <c r="H58" s="1"/>
      <c r="I58" s="17">
        <f>COUNTIF(I$3:I$52,I56)</f>
        <v>17</v>
      </c>
      <c r="J58" s="1"/>
      <c r="K58" s="1"/>
      <c r="L58" s="1"/>
      <c r="M58" s="1"/>
      <c r="N58" s="1"/>
      <c r="O58" s="1"/>
      <c r="P58" s="1"/>
      <c r="Q58" s="17">
        <f>COUNTIF(Q$3:Q$52,Q56)</f>
        <v>12</v>
      </c>
      <c r="R58" s="1"/>
      <c r="S58" s="17">
        <f>COUNTIF(S$3:S$52,S56)</f>
        <v>26</v>
      </c>
      <c r="T58" s="1"/>
      <c r="U58" s="1"/>
    </row>
    <row r="60" spans="1:21" ht="11.25">
      <c r="A60" s="1" t="s">
        <v>91</v>
      </c>
      <c r="B60" s="18">
        <f>COUNTIF(B$3:B$52,1)</f>
        <v>0</v>
      </c>
      <c r="C60" s="18">
        <f>COUNTIF(C$3:C$52,1)</f>
        <v>36</v>
      </c>
      <c r="D60" s="18">
        <f>COUNTIF(D$3:D$52,1)</f>
        <v>38</v>
      </c>
      <c r="E60" s="18">
        <f>COUNTIF(E$3:E$52,1)</f>
        <v>3</v>
      </c>
      <c r="F60" s="18">
        <f>COUNTIF(F$3:F$52,1)</f>
        <v>2</v>
      </c>
      <c r="G60" s="18">
        <f>COUNTIF(G$3:G$52,1)</f>
        <v>0</v>
      </c>
      <c r="H60" s="18">
        <f>COUNTIF(H$3:H$52,1)</f>
        <v>14</v>
      </c>
      <c r="I60" s="18">
        <f>COUNTIF(I$3:I$52,1)</f>
        <v>16</v>
      </c>
      <c r="J60" s="18">
        <f>COUNTIF(J$3:J$52,1)</f>
        <v>3</v>
      </c>
      <c r="K60" s="18">
        <f>COUNTIF(K$3:K$52,1)</f>
        <v>24</v>
      </c>
      <c r="L60" s="18">
        <f>COUNTIF(L$3:L$52,1)</f>
        <v>4</v>
      </c>
      <c r="M60" s="18">
        <f>COUNTIF(M$3:M$52,1)</f>
        <v>3</v>
      </c>
      <c r="N60" s="18">
        <f>COUNTIF(N$3:N$52,1)</f>
        <v>0</v>
      </c>
      <c r="O60" s="18">
        <f>COUNTIF(O$3:O$52,1)</f>
        <v>38</v>
      </c>
      <c r="P60" s="18">
        <f>COUNTIF(P$3:P$52,1)</f>
        <v>7</v>
      </c>
      <c r="Q60" s="18">
        <f>COUNTIF(Q$3:Q$52,1)</f>
        <v>11</v>
      </c>
      <c r="R60" s="18">
        <f>COUNTIF(R$3:R$52,1)</f>
        <v>1</v>
      </c>
      <c r="S60" s="18">
        <f>COUNTIF(S$3:S$52,1)</f>
        <v>26</v>
      </c>
      <c r="T60" s="18">
        <f>COUNTIF(T$3:T$52,1)</f>
        <v>1</v>
      </c>
      <c r="U60" s="18">
        <f>COUNTIF(U$3:U$52,1)</f>
        <v>3</v>
      </c>
    </row>
    <row r="61" spans="1:21" ht="11.25">
      <c r="A61" s="1" t="s">
        <v>92</v>
      </c>
      <c r="B61" s="18">
        <f>COUNTIF(B$3:B$52,2)</f>
        <v>0</v>
      </c>
      <c r="C61" s="18">
        <f>COUNTIF(C$3:C$52,2)</f>
        <v>0</v>
      </c>
      <c r="D61" s="18">
        <f>COUNTIF(D$3:D$52,2)</f>
        <v>0</v>
      </c>
      <c r="E61" s="18">
        <f>COUNTIF(E$3:E$52,2)</f>
        <v>6</v>
      </c>
      <c r="F61" s="18">
        <f>COUNTIF(F$3:F$52,2)</f>
        <v>38</v>
      </c>
      <c r="G61" s="18">
        <f>COUNTIF(G$3:G$52,2)</f>
        <v>0</v>
      </c>
      <c r="H61" s="18">
        <f>COUNTIF(H$3:H$52,2)</f>
        <v>23</v>
      </c>
      <c r="I61" s="18">
        <f>COUNTIF(I$3:I$52,2)</f>
        <v>17</v>
      </c>
      <c r="J61" s="18">
        <f>COUNTIF(J$3:J$52,2)</f>
        <v>36</v>
      </c>
      <c r="K61" s="18">
        <f>COUNTIF(K$3:K$52,2)</f>
        <v>2</v>
      </c>
      <c r="L61" s="18">
        <f>COUNTIF(L$3:L$52,2)</f>
        <v>33</v>
      </c>
      <c r="M61" s="18">
        <f>COUNTIF(M$3:M$52,2)</f>
        <v>33</v>
      </c>
      <c r="N61" s="18">
        <f>COUNTIF(N$3:N$52,2)</f>
        <v>36</v>
      </c>
      <c r="O61" s="18">
        <f>COUNTIF(O$3:O$52,2)</f>
        <v>0</v>
      </c>
      <c r="P61" s="18">
        <f>COUNTIF(P$3:P$52,2)</f>
        <v>16</v>
      </c>
      <c r="Q61" s="18">
        <f>COUNTIF(Q$3:Q$52,2)</f>
        <v>12</v>
      </c>
      <c r="R61" s="18">
        <f>COUNTIF(R$3:R$52,2)</f>
        <v>30</v>
      </c>
      <c r="S61" s="18">
        <f>COUNTIF(S$3:S$52,2)</f>
        <v>12</v>
      </c>
      <c r="T61" s="18">
        <f>COUNTIF(T$3:T$52,2)</f>
        <v>5</v>
      </c>
      <c r="U61" s="18">
        <f>COUNTIF(U$3:U$52,2)</f>
        <v>36</v>
      </c>
    </row>
    <row r="62" spans="1:21" ht="11.25">
      <c r="A62" s="1" t="s">
        <v>93</v>
      </c>
      <c r="B62" s="18">
        <f>COUNTIF(B$3:B$52,3)</f>
        <v>39</v>
      </c>
      <c r="C62" s="18">
        <f>COUNTIF(C$3:C$52,3)</f>
        <v>4</v>
      </c>
      <c r="D62" s="18">
        <f>COUNTIF(D$3:D$52,3)</f>
        <v>1</v>
      </c>
      <c r="E62" s="18">
        <f>COUNTIF(E$3:E$52,3)</f>
        <v>30</v>
      </c>
      <c r="F62" s="18">
        <f>COUNTIF(F$3:F$52,3)</f>
        <v>0</v>
      </c>
      <c r="G62" s="18">
        <f>COUNTIF(G$3:G$52,3)</f>
        <v>40</v>
      </c>
      <c r="H62" s="18">
        <f>COUNTIF(H$3:H$52,3)</f>
        <v>2</v>
      </c>
      <c r="I62" s="18">
        <f>COUNTIF(I$3:I$52,3)</f>
        <v>2</v>
      </c>
      <c r="J62" s="18">
        <f>COUNTIF(J$3:J$52,3)</f>
        <v>0</v>
      </c>
      <c r="K62" s="18">
        <f>COUNTIF(K$3:K$52,3)</f>
        <v>7</v>
      </c>
      <c r="L62" s="18">
        <f>COUNTIF(L$3:L$52,3)</f>
        <v>0</v>
      </c>
      <c r="M62" s="18">
        <f>COUNTIF(M$3:M$52,3)</f>
        <v>2</v>
      </c>
      <c r="N62" s="18">
        <f>COUNTIF(N$3:N$52,3)</f>
        <v>2</v>
      </c>
      <c r="O62" s="18">
        <f>COUNTIF(O$3:O$52,3)</f>
        <v>1</v>
      </c>
      <c r="P62" s="18">
        <f>COUNTIF(P$3:P$52,3)</f>
        <v>6</v>
      </c>
      <c r="Q62" s="18">
        <f>COUNTIF(Q$3:Q$52,3)</f>
        <v>2</v>
      </c>
      <c r="R62" s="18">
        <f>COUNTIF(R$3:R$52,3)</f>
        <v>2</v>
      </c>
      <c r="S62" s="18">
        <f>COUNTIF(S$3:S$52,3)</f>
        <v>1</v>
      </c>
      <c r="T62" s="18">
        <f>COUNTIF(T$3:T$52,3)</f>
        <v>33</v>
      </c>
      <c r="U62" s="18">
        <f>COUNTIF(U$3:U$52,3)</f>
        <v>0</v>
      </c>
    </row>
    <row r="63" spans="1:21" ht="11.25">
      <c r="A63" s="1" t="s">
        <v>94</v>
      </c>
      <c r="B63" s="18">
        <f>COUNTBLANK(B3:B52)</f>
        <v>1</v>
      </c>
      <c r="C63" s="18">
        <f>COUNTBLANK(C3:C52)</f>
        <v>0</v>
      </c>
      <c r="D63" s="18">
        <f>COUNTBLANK(D3:D52)</f>
        <v>1</v>
      </c>
      <c r="E63" s="18">
        <f>COUNTBLANK(E3:E52)</f>
        <v>1</v>
      </c>
      <c r="F63" s="18">
        <f>COUNTBLANK(F3:F52)</f>
        <v>0</v>
      </c>
      <c r="G63" s="18">
        <f>COUNTBLANK(G3:G52)</f>
        <v>0</v>
      </c>
      <c r="H63" s="18">
        <f>COUNTBLANK(H3:H52)</f>
        <v>1</v>
      </c>
      <c r="I63" s="18">
        <f>COUNTBLANK(I3:I52)</f>
        <v>5</v>
      </c>
      <c r="J63" s="18">
        <f>COUNTBLANK(J3:J52)</f>
        <v>1</v>
      </c>
      <c r="K63" s="18">
        <f>COUNTBLANK(K3:K52)</f>
        <v>7</v>
      </c>
      <c r="L63" s="18">
        <f>COUNTBLANK(L3:L52)</f>
        <v>3</v>
      </c>
      <c r="M63" s="18">
        <f>COUNTBLANK(M3:M52)</f>
        <v>2</v>
      </c>
      <c r="N63" s="18">
        <f>COUNTBLANK(N3:N52)</f>
        <v>2</v>
      </c>
      <c r="O63" s="18">
        <f>COUNTBLANK(O3:O52)</f>
        <v>1</v>
      </c>
      <c r="P63" s="18">
        <f>COUNTBLANK(P3:P52)</f>
        <v>11</v>
      </c>
      <c r="Q63" s="18">
        <f>COUNTBLANK(Q3:Q52)</f>
        <v>15</v>
      </c>
      <c r="R63" s="18">
        <f>COUNTBLANK(R3:R52)</f>
        <v>7</v>
      </c>
      <c r="S63" s="18">
        <f>COUNTBLANK(S3:S52)</f>
        <v>1</v>
      </c>
      <c r="T63" s="18">
        <f>COUNTBLANK(T3:T52)</f>
        <v>1</v>
      </c>
      <c r="U63" s="18">
        <f>COUNTBLANK(U3:U52)</f>
        <v>1</v>
      </c>
    </row>
    <row r="64" spans="1:21" ht="11.25">
      <c r="A64" s="1" t="s">
        <v>95</v>
      </c>
      <c r="B64" s="15">
        <f>SUM(B60:B63)</f>
        <v>40</v>
      </c>
      <c r="C64" s="15">
        <f>SUM(C60:C63)</f>
        <v>40</v>
      </c>
      <c r="D64" s="15">
        <f>SUM(D60:D63)</f>
        <v>40</v>
      </c>
      <c r="E64" s="15">
        <f>SUM(E60:E63)</f>
        <v>40</v>
      </c>
      <c r="F64" s="15">
        <f>SUM(F60:F63)</f>
        <v>40</v>
      </c>
      <c r="G64" s="15">
        <f>SUM(G60:G63)</f>
        <v>40</v>
      </c>
      <c r="H64" s="15">
        <f>SUM(H60:H63)</f>
        <v>40</v>
      </c>
      <c r="I64" s="15">
        <f>SUM(I60:I63)</f>
        <v>40</v>
      </c>
      <c r="J64" s="15">
        <f>SUM(J60:J63)</f>
        <v>40</v>
      </c>
      <c r="K64" s="15">
        <f>SUM(K60:K63)</f>
        <v>40</v>
      </c>
      <c r="L64" s="15">
        <f>SUM(L60:L63)</f>
        <v>40</v>
      </c>
      <c r="M64" s="15">
        <f>SUM(M60:M63)</f>
        <v>40</v>
      </c>
      <c r="N64" s="15">
        <f>SUM(N60:N63)</f>
        <v>40</v>
      </c>
      <c r="O64" s="15">
        <f>SUM(O60:O63)</f>
        <v>40</v>
      </c>
      <c r="P64" s="15">
        <f>SUM(P60:P63)</f>
        <v>40</v>
      </c>
      <c r="Q64" s="15">
        <f>SUM(Q60:Q63)</f>
        <v>40</v>
      </c>
      <c r="R64" s="15">
        <f>SUM(R60:R63)</f>
        <v>40</v>
      </c>
      <c r="S64" s="15">
        <f>SUM(S60:S63)</f>
        <v>40</v>
      </c>
      <c r="T64" s="15">
        <f>SUM(T60:T63)</f>
        <v>40</v>
      </c>
      <c r="U64" s="15">
        <f>SUM(U60:U63)</f>
        <v>40</v>
      </c>
    </row>
    <row r="65" spans="1:21" ht="11.25">
      <c r="A65" s="1" t="s">
        <v>96</v>
      </c>
      <c r="B65" s="15">
        <f>IF(B60=0,0,B60/B$64*LN(B60/B$64))</f>
        <v>0</v>
      </c>
      <c r="C65" s="15">
        <f>IF(C60=0,0,C60/C$64*LN(C60/C$64))</f>
        <v>-0.09482446409204366</v>
      </c>
      <c r="D65" s="15">
        <f>IF(D60=0,0,D60/D$64*LN(D60/D$64))</f>
        <v>-0.04872862966817305</v>
      </c>
      <c r="E65" s="15">
        <f>IF(E60=0,0,E60/E$64*LN(E60/E$64))</f>
        <v>-0.19427003740843699</v>
      </c>
      <c r="F65" s="15">
        <f>IF(F60=0,0,F60/F$64*LN(F60/F$64))</f>
        <v>-0.14978661367769955</v>
      </c>
      <c r="G65" s="15">
        <f>IF(G60=0,0,G60/G$64*LN(G60/G$64))</f>
        <v>0</v>
      </c>
      <c r="H65" s="15">
        <f>IF(H60=0,0,H60/H$64*LN(H60/H$64))</f>
        <v>-0.36743774357453723</v>
      </c>
      <c r="I65" s="15">
        <f>IF(I60=0,0,I60/I$64*LN(I60/I$64))</f>
        <v>-0.366516292749662</v>
      </c>
      <c r="J65" s="15">
        <f>IF(J60=0,0,J60/J$64*LN(J60/J$64))</f>
        <v>-0.19427003740843699</v>
      </c>
      <c r="K65" s="15">
        <f>IF(K60=0,0,K60/K$64*LN(K60/K$64))</f>
        <v>-0.30649537425959444</v>
      </c>
      <c r="L65" s="15">
        <f>IF(L60=0,0,L60/L$64*LN(L60/L$64))</f>
        <v>-0.23025850929940456</v>
      </c>
      <c r="M65" s="15">
        <f>IF(M60=0,0,M60/M$64*LN(M60/M$64))</f>
        <v>-0.19427003740843699</v>
      </c>
      <c r="N65" s="15">
        <f>IF(N60=0,0,N60/N$64*LN(N60/N$64))</f>
        <v>0</v>
      </c>
      <c r="O65" s="15">
        <f>IF(O60=0,0,O60/O$64*LN(O60/O$64))</f>
        <v>-0.04872862966817305</v>
      </c>
      <c r="P65" s="15">
        <f>IF(P60=0,0,P60/P$64*LN(P60/P$64))</f>
        <v>-0.30501962838525903</v>
      </c>
      <c r="Q65" s="15">
        <f>IF(Q60=0,0,Q60/Q$64*LN(Q60/Q$64))</f>
        <v>-0.35502064986178056</v>
      </c>
      <c r="R65" s="15">
        <f>IF(R60=0,0,R60/R$64*LN(R60/R$64))</f>
        <v>-0.09222198635284841</v>
      </c>
      <c r="S65" s="15">
        <f>IF(S60=0,0,S60/S$64*LN(S60/S$64))</f>
        <v>-0.2800088954600953</v>
      </c>
      <c r="T65" s="15">
        <f>IF(T60=0,0,T60/T$64*LN(T60/T$64))</f>
        <v>-0.09222198635284841</v>
      </c>
      <c r="U65" s="15">
        <f>IF(U60=0,0,U60/U$64*LN(U60/U$64))</f>
        <v>-0.19427003740843699</v>
      </c>
    </row>
    <row r="66" spans="1:21" ht="11.25">
      <c r="A66" s="1" t="s">
        <v>96</v>
      </c>
      <c r="B66" s="15">
        <f>IF(B61=0,0,B61/B$64*LN(B61/B$64))</f>
        <v>0</v>
      </c>
      <c r="C66" s="15">
        <f>IF(C61=0,0,C61/C$64*LN(C61/C$64))</f>
        <v>0</v>
      </c>
      <c r="D66" s="15">
        <f>IF(D61=0,0,D61/D$64*LN(D61/D$64))</f>
        <v>0</v>
      </c>
      <c r="E66" s="15">
        <f>IF(E61=0,0,E61/E$64*LN(E61/E$64))</f>
        <v>-0.28456799773288216</v>
      </c>
      <c r="F66" s="15">
        <f>IF(F61=0,0,F61/F$64*LN(F61/F$64))</f>
        <v>-0.04872862966817305</v>
      </c>
      <c r="G66" s="15">
        <f>IF(G61=0,0,G61/G$64*LN(G61/G$64))</f>
        <v>0</v>
      </c>
      <c r="H66" s="15">
        <f>IF(H61=0,0,H61/H$64*LN(H61/H$64))</f>
        <v>-0.3181965119562523</v>
      </c>
      <c r="I66" s="15">
        <f>IF(I61=0,0,I61/I$64*LN(I61/I$64))</f>
        <v>-0.3636580967745311</v>
      </c>
      <c r="J66" s="15">
        <f>IF(J61=0,0,J61/J$64*LN(J61/J$64))</f>
        <v>-0.09482446409204366</v>
      </c>
      <c r="K66" s="15">
        <f>IF(K61=0,0,K61/K$64*LN(K61/K$64))</f>
        <v>-0.14978661367769955</v>
      </c>
      <c r="L66" s="15">
        <f>IF(L61=0,0,L61/L$64*LN(L61/L$64))</f>
        <v>-0.1587068114341513</v>
      </c>
      <c r="M66" s="15">
        <f>IF(M61=0,0,M61/M$64*LN(M61/M$64))</f>
        <v>-0.1587068114341513</v>
      </c>
      <c r="N66" s="15">
        <f>IF(N61=0,0,N61/N$64*LN(N61/N$64))</f>
        <v>-0.09482446409204366</v>
      </c>
      <c r="O66" s="15">
        <f>IF(O61=0,0,O61/O$64*LN(O61/O$64))</f>
        <v>0</v>
      </c>
      <c r="P66" s="15">
        <f>IF(P61=0,0,P61/P$64*LN(P61/P$64))</f>
        <v>-0.366516292749662</v>
      </c>
      <c r="Q66" s="15">
        <f>IF(Q61=0,0,Q61/Q$64*LN(Q61/Q$64))</f>
        <v>-0.3611918412977808</v>
      </c>
      <c r="R66" s="15">
        <f>IF(R61=0,0,R61/R$64*LN(R61/R$64))</f>
        <v>-0.21576155433883568</v>
      </c>
      <c r="S66" s="15">
        <f>IF(S61=0,0,S61/S$64*LN(S61/S$64))</f>
        <v>-0.3611918412977808</v>
      </c>
      <c r="T66" s="15">
        <f>IF(T61=0,0,T61/T$64*LN(T61/T$64))</f>
        <v>-0.25993019270997947</v>
      </c>
      <c r="U66" s="15">
        <f>IF(U61=0,0,U61/U$64*LN(U61/U$64))</f>
        <v>-0.09482446409204366</v>
      </c>
    </row>
    <row r="67" spans="1:21" ht="11.25">
      <c r="A67" s="1" t="s">
        <v>96</v>
      </c>
      <c r="B67" s="13">
        <f>IF(B62=0,0,B62/B$64*LN(B62/B$64))</f>
        <v>-0.02468486278468265</v>
      </c>
      <c r="C67" s="13">
        <f>IF(C62=0,0,C62/C$64*LN(C62/C$64))</f>
        <v>-0.23025850929940456</v>
      </c>
      <c r="D67" s="13">
        <f>IF(D62=0,0,D62/D$64*LN(D62/D$64))</f>
        <v>-0.09222198635284841</v>
      </c>
      <c r="E67" s="13">
        <f>IF(E62=0,0,E62/E$64*LN(E62/E$64))</f>
        <v>-0.21576155433883568</v>
      </c>
      <c r="F67" s="13">
        <f>IF(F62=0,0,F62/F$64*LN(F62/F$64))</f>
        <v>0</v>
      </c>
      <c r="G67" s="13">
        <f>IF(G62=0,0,G62/G$64*LN(G62/G$64))</f>
        <v>0</v>
      </c>
      <c r="H67" s="13">
        <f>IF(H62=0,0,H62/H$64*LN(H62/H$64))</f>
        <v>-0.14978661367769955</v>
      </c>
      <c r="I67" s="13">
        <f>IF(I62=0,0,I62/I$64*LN(I62/I$64))</f>
        <v>-0.14978661367769955</v>
      </c>
      <c r="J67" s="13">
        <f>IF(J62=0,0,J62/J$64*LN(J62/J$64))</f>
        <v>0</v>
      </c>
      <c r="K67" s="13">
        <f>IF(K62=0,0,K62/K$64*LN(K62/K$64))</f>
        <v>-0.30501962838525903</v>
      </c>
      <c r="L67" s="13">
        <f>IF(L62=0,0,L62/L$64*LN(L62/L$64))</f>
        <v>0</v>
      </c>
      <c r="M67" s="13">
        <f>IF(M62=0,0,M62/M$64*LN(M62/M$64))</f>
        <v>-0.14978661367769955</v>
      </c>
      <c r="N67" s="13">
        <f>IF(N62=0,0,N62/N$64*LN(N62/N$64))</f>
        <v>-0.14978661367769955</v>
      </c>
      <c r="O67" s="13">
        <f>IF(O62=0,0,O62/O$64*LN(O62/O$64))</f>
        <v>-0.09222198635284841</v>
      </c>
      <c r="P67" s="13">
        <f>IF(P62=0,0,P62/P$64*LN(P62/P$64))</f>
        <v>-0.28456799773288216</v>
      </c>
      <c r="Q67" s="13">
        <f>IF(Q62=0,0,Q62/Q$64*LN(Q62/Q$64))</f>
        <v>-0.14978661367769955</v>
      </c>
      <c r="R67" s="13">
        <f>IF(R62=0,0,R62/R$64*LN(R62/R$64))</f>
        <v>-0.14978661367769955</v>
      </c>
      <c r="S67" s="13">
        <f>IF(S62=0,0,S62/S$64*LN(S62/S$64))</f>
        <v>-0.09222198635284841</v>
      </c>
      <c r="T67" s="13">
        <f>IF(T62=0,0,T62/T$64*LN(T62/T$64))</f>
        <v>-0.1587068114341513</v>
      </c>
      <c r="U67" s="13">
        <f>IF(U62=0,0,U62/U$64*LN(U62/U$64))</f>
        <v>0</v>
      </c>
    </row>
    <row r="68" spans="1:21" ht="11.25">
      <c r="A68" s="1" t="s">
        <v>96</v>
      </c>
      <c r="B68" s="13">
        <f>IF(B63=0,0,B63/B$64*LN(B63/B$64))</f>
        <v>-0.09222198635284841</v>
      </c>
      <c r="C68" s="13">
        <f>IF(C63=0,0,C63/C$64*LN(C63/C$64))</f>
        <v>0</v>
      </c>
      <c r="D68" s="13">
        <f>IF(D63=0,0,D63/D$64*LN(D63/D$64))</f>
        <v>-0.09222198635284841</v>
      </c>
      <c r="E68" s="13">
        <f>IF(E63=0,0,E63/E$64*LN(E63/E$64))</f>
        <v>-0.09222198635284841</v>
      </c>
      <c r="F68" s="13">
        <f>IF(F63=0,0,F63/F$64*LN(F63/F$64))</f>
        <v>0</v>
      </c>
      <c r="G68" s="13">
        <f>IF(G63=0,0,G63/G$64*LN(G63/G$64))</f>
        <v>0</v>
      </c>
      <c r="H68" s="13">
        <f>IF(H63=0,0,H63/H$64*LN(H63/H$64))</f>
        <v>-0.09222198635284841</v>
      </c>
      <c r="I68" s="13">
        <f>IF(I63=0,0,I63/I$64*LN(I63/I$64))</f>
        <v>-0.25993019270997947</v>
      </c>
      <c r="J68" s="13">
        <f>IF(J63=0,0,J63/J$64*LN(J63/J$64))</f>
        <v>-0.09222198635284841</v>
      </c>
      <c r="K68" s="13">
        <f>IF(K63=0,0,K63/K$64*LN(K63/K$64))</f>
        <v>-0.30501962838525903</v>
      </c>
      <c r="L68" s="13">
        <f>IF(L63=0,0,L63/L$64*LN(L63/L$64))</f>
        <v>-0.19427003740843699</v>
      </c>
      <c r="M68" s="13">
        <f>IF(M63=0,0,M63/M$64*LN(M63/M$64))</f>
        <v>-0.14978661367769955</v>
      </c>
      <c r="N68" s="13">
        <f>IF(N63=0,0,N63/N$64*LN(N63/N$64))</f>
        <v>-0.14978661367769955</v>
      </c>
      <c r="O68" s="13">
        <f>IF(O63=0,0,O63/O$64*LN(O63/O$64))</f>
        <v>-0.09222198635284841</v>
      </c>
      <c r="P68" s="13">
        <f>IF(P63=0,0,P63/P$64*LN(P63/P$64))</f>
        <v>-0.35502064986178056</v>
      </c>
      <c r="Q68" s="13">
        <f>IF(Q63=0,0,Q63/Q$64*LN(Q63/Q$64))</f>
        <v>-0.3678109698793973</v>
      </c>
      <c r="R68" s="13">
        <f>IF(R63=0,0,R63/R$64*LN(R63/R$64))</f>
        <v>-0.30501962838525903</v>
      </c>
      <c r="S68" s="13">
        <f>IF(S63=0,0,S63/S$64*LN(S63/S$64))</f>
        <v>-0.09222198635284841</v>
      </c>
      <c r="T68" s="13">
        <f>IF(T63=0,0,T63/T$64*LN(T63/T$64))</f>
        <v>-0.09222198635284841</v>
      </c>
      <c r="U68" s="13">
        <f>IF(U63=0,0,U63/U$64*LN(U63/U$64))</f>
        <v>-0.09222198635284841</v>
      </c>
    </row>
    <row r="69" spans="1:21" ht="11.25">
      <c r="A69" s="1" t="s">
        <v>97</v>
      </c>
      <c r="B69" s="13">
        <f>-SUM(B65:B68)</f>
        <v>0.11690684913753106</v>
      </c>
      <c r="C69" s="13">
        <f>-SUM(C65:C68)</f>
        <v>0.3250829733914482</v>
      </c>
      <c r="D69" s="13">
        <f>-SUM(D65:D68)</f>
        <v>0.23317260237386986</v>
      </c>
      <c r="E69" s="13">
        <f>-SUM(E65:E68)</f>
        <v>0.7868215758330032</v>
      </c>
      <c r="F69" s="13">
        <f>-SUM(F65:F68)</f>
        <v>0.1985152433458726</v>
      </c>
      <c r="G69" s="13">
        <f>-SUM(G65:G68)</f>
        <v>0</v>
      </c>
      <c r="H69" s="13">
        <f>-SUM(H65:H68)</f>
        <v>0.9276428555613374</v>
      </c>
      <c r="I69" s="19">
        <f>-SUM(I65:I68)</f>
        <v>1.139891195911872</v>
      </c>
      <c r="J69" s="13">
        <f>-SUM(J65:J68)</f>
        <v>0.38131648785332906</v>
      </c>
      <c r="K69" s="2">
        <f>-SUM(K65:K68)</f>
        <v>1.066321244707812</v>
      </c>
      <c r="L69" s="13">
        <f>-SUM(L65:L68)</f>
        <v>0.5832353581419929</v>
      </c>
      <c r="M69" s="13">
        <f>-SUM(M65:M68)</f>
        <v>0.6525500761979873</v>
      </c>
      <c r="N69" s="13">
        <f>-SUM(N65:N68)</f>
        <v>0.39439769144744274</v>
      </c>
      <c r="O69" s="13">
        <f>-SUM(O65:O68)</f>
        <v>0.23317260237386986</v>
      </c>
      <c r="P69" s="13">
        <f>-SUM(P65:P68)</f>
        <v>1.3111245687295838</v>
      </c>
      <c r="Q69" s="20">
        <f>-SUM(Q65:Q68)</f>
        <v>1.2338100747166583</v>
      </c>
      <c r="R69" s="13">
        <f>-SUM(R65:R68)</f>
        <v>0.7627897827546426</v>
      </c>
      <c r="S69" s="20">
        <f>-SUM(S65:S68)</f>
        <v>0.8256447094635728</v>
      </c>
      <c r="T69" s="13">
        <f>-SUM(T65:T68)</f>
        <v>0.6030809768498275</v>
      </c>
      <c r="U69" s="13">
        <f>-SUM(U65:U68)</f>
        <v>0.38131648785332906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T30" sqref="T30"/>
    </sheetView>
  </sheetViews>
  <sheetFormatPr defaultColWidth="10.00390625" defaultRowHeight="12.75"/>
  <cols>
    <col min="1" max="1" width="10.50390625" style="1" customWidth="1"/>
    <col min="2" max="7" width="4.125" style="15" customWidth="1"/>
    <col min="8" max="8" width="7.00390625" style="15" customWidth="1"/>
    <col min="9" max="9" width="6.875" style="15" customWidth="1"/>
    <col min="10" max="10" width="7.00390625" style="15" customWidth="1"/>
    <col min="11" max="16" width="4.00390625" style="1" customWidth="1"/>
    <col min="17" max="16384" width="10.50390625" style="1" customWidth="1"/>
  </cols>
  <sheetData>
    <row r="1" spans="2:16" ht="11.25">
      <c r="B1" s="15">
        <v>3</v>
      </c>
      <c r="C1" s="15">
        <v>4</v>
      </c>
      <c r="D1" s="15">
        <v>5</v>
      </c>
      <c r="E1" s="15">
        <v>6</v>
      </c>
      <c r="F1" s="15">
        <v>7</v>
      </c>
      <c r="G1" s="15">
        <v>8</v>
      </c>
      <c r="H1" s="15" t="s">
        <v>82</v>
      </c>
      <c r="I1" s="15" t="s">
        <v>83</v>
      </c>
      <c r="J1" s="15" t="s">
        <v>84</v>
      </c>
      <c r="K1" s="15">
        <v>3</v>
      </c>
      <c r="L1" s="15">
        <v>4</v>
      </c>
      <c r="M1" s="15">
        <v>5</v>
      </c>
      <c r="N1" s="15">
        <v>6</v>
      </c>
      <c r="O1" s="15">
        <v>7</v>
      </c>
      <c r="P1" s="15">
        <v>8</v>
      </c>
    </row>
    <row r="2" spans="1:16" ht="11.25">
      <c r="A2" s="1" t="s">
        <v>98</v>
      </c>
      <c r="B2" s="15">
        <v>3</v>
      </c>
      <c r="C2" s="15">
        <v>1</v>
      </c>
      <c r="D2" s="15">
        <v>3</v>
      </c>
      <c r="E2" s="15">
        <v>3</v>
      </c>
      <c r="F2" s="15">
        <v>1</v>
      </c>
      <c r="G2" s="15">
        <v>3</v>
      </c>
      <c r="H2" s="15">
        <f>SUM(K2:AD2)</f>
        <v>5</v>
      </c>
      <c r="I2" s="15">
        <f>COUNT(B2:G2)-H2</f>
        <v>1</v>
      </c>
      <c r="J2" s="21">
        <f>(H2-I2/2)/2</f>
        <v>2.25</v>
      </c>
      <c r="K2" s="15">
        <f>IF(B2=B$17,1,0)</f>
        <v>1</v>
      </c>
      <c r="L2" s="15">
        <f>IF(C2=C$17,1,0)</f>
        <v>0</v>
      </c>
      <c r="M2" s="15">
        <f>IF(D2=D$17,1,0)</f>
        <v>1</v>
      </c>
      <c r="N2" s="15">
        <f>IF(E2=E$17,1,0)</f>
        <v>1</v>
      </c>
      <c r="O2" s="15">
        <f>IF(F2=F$17,1,0)</f>
        <v>1</v>
      </c>
      <c r="P2" s="15">
        <f>IF(G2=G$17,1,0)</f>
        <v>1</v>
      </c>
    </row>
    <row r="3" spans="1:16" ht="11.25">
      <c r="A3" s="1" t="s">
        <v>99</v>
      </c>
      <c r="B3" s="15">
        <v>2</v>
      </c>
      <c r="C3" s="15">
        <v>1</v>
      </c>
      <c r="D3" s="15">
        <v>3</v>
      </c>
      <c r="E3" s="15">
        <v>1</v>
      </c>
      <c r="F3" s="15">
        <v>1</v>
      </c>
      <c r="G3" s="15">
        <v>3</v>
      </c>
      <c r="H3" s="15">
        <f>SUM(K3:AD3)</f>
        <v>3</v>
      </c>
      <c r="I3" s="15">
        <f>COUNT(B3:G3)-H3</f>
        <v>3</v>
      </c>
      <c r="J3" s="21">
        <f>(H3-I3/2)/2</f>
        <v>0.75</v>
      </c>
      <c r="K3" s="15">
        <f>IF(B3=B$17,1,0)</f>
        <v>0</v>
      </c>
      <c r="L3" s="15">
        <f>IF(C3=C$17,1,0)</f>
        <v>0</v>
      </c>
      <c r="M3" s="15">
        <f>IF(D3=D$17,1,0)</f>
        <v>1</v>
      </c>
      <c r="N3" s="15">
        <f>IF(E3=E$17,1,0)</f>
        <v>0</v>
      </c>
      <c r="O3" s="15">
        <f>IF(F3=F$17,1,0)</f>
        <v>1</v>
      </c>
      <c r="P3" s="15">
        <f>IF(G3=G$17,1,0)</f>
        <v>1</v>
      </c>
    </row>
    <row r="4" spans="1:16" ht="11.25">
      <c r="A4" s="1" t="s">
        <v>100</v>
      </c>
      <c r="B4" s="15">
        <v>3</v>
      </c>
      <c r="C4" s="15">
        <v>2</v>
      </c>
      <c r="D4" s="15">
        <v>3</v>
      </c>
      <c r="E4" s="15">
        <v>3</v>
      </c>
      <c r="F4" s="15">
        <v>1</v>
      </c>
      <c r="G4" s="15">
        <v>1</v>
      </c>
      <c r="H4" s="15">
        <f>SUM(K4:AD4)</f>
        <v>5</v>
      </c>
      <c r="I4" s="15">
        <f>COUNT(B4:G4)-H4</f>
        <v>1</v>
      </c>
      <c r="J4" s="21">
        <f>(H4-I4/2)/2</f>
        <v>2.25</v>
      </c>
      <c r="K4" s="15">
        <f>IF(B4=B$17,1,0)</f>
        <v>1</v>
      </c>
      <c r="L4" s="15">
        <f>IF(C4=C$17,1,0)</f>
        <v>1</v>
      </c>
      <c r="M4" s="15">
        <f>IF(D4=D$17,1,0)</f>
        <v>1</v>
      </c>
      <c r="N4" s="15">
        <f>IF(E4=E$17,1,0)</f>
        <v>1</v>
      </c>
      <c r="O4" s="15">
        <f>IF(F4=F$17,1,0)</f>
        <v>1</v>
      </c>
      <c r="P4" s="15">
        <f>IF(G4=G$17,1,0)</f>
        <v>0</v>
      </c>
    </row>
    <row r="5" spans="1:16" ht="11.25">
      <c r="A5" s="1" t="s">
        <v>101</v>
      </c>
      <c r="B5" s="15">
        <v>3</v>
      </c>
      <c r="C5" s="15">
        <v>2</v>
      </c>
      <c r="D5" s="15">
        <v>2</v>
      </c>
      <c r="E5" s="15">
        <v>3</v>
      </c>
      <c r="F5" s="15">
        <v>1</v>
      </c>
      <c r="H5" s="15">
        <f>SUM(K5:AD5)</f>
        <v>4</v>
      </c>
      <c r="I5" s="15">
        <f>COUNT(B5:G5)-H5</f>
        <v>1</v>
      </c>
      <c r="J5" s="21">
        <f>(H5-I5/2)/2</f>
        <v>1.75</v>
      </c>
      <c r="K5" s="15">
        <f>IF(B5=B$17,1,0)</f>
        <v>1</v>
      </c>
      <c r="L5" s="15">
        <f>IF(C5=C$17,1,0)</f>
        <v>1</v>
      </c>
      <c r="M5" s="15">
        <f>IF(D5=D$17,1,0)</f>
        <v>0</v>
      </c>
      <c r="N5" s="15">
        <f>IF(E5=E$17,1,0)</f>
        <v>1</v>
      </c>
      <c r="O5" s="15">
        <f>IF(F5=F$17,1,0)</f>
        <v>1</v>
      </c>
      <c r="P5" s="15">
        <f>IF(G5=G$17,1,0)</f>
        <v>0</v>
      </c>
    </row>
    <row r="6" spans="1:16" ht="11.25">
      <c r="A6" s="1" t="s">
        <v>102</v>
      </c>
      <c r="B6" s="15">
        <v>3</v>
      </c>
      <c r="C6" s="15">
        <v>2</v>
      </c>
      <c r="D6" s="15">
        <v>3</v>
      </c>
      <c r="E6" s="15">
        <v>3</v>
      </c>
      <c r="F6" s="15">
        <v>1</v>
      </c>
      <c r="G6" s="15">
        <v>3</v>
      </c>
      <c r="H6" s="15">
        <f>SUM(K6:AD6)</f>
        <v>6</v>
      </c>
      <c r="I6" s="15">
        <f>COUNT(B6:G6)-H6</f>
        <v>0</v>
      </c>
      <c r="J6" s="21">
        <f>(H6-I6/2)/2</f>
        <v>3</v>
      </c>
      <c r="K6" s="15">
        <f>IF(B6=B$17,1,0)</f>
        <v>1</v>
      </c>
      <c r="L6" s="15">
        <f>IF(C6=C$17,1,0)</f>
        <v>1</v>
      </c>
      <c r="M6" s="15">
        <f>IF(D6=D$17,1,0)</f>
        <v>1</v>
      </c>
      <c r="N6" s="15">
        <f>IF(E6=E$17,1,0)</f>
        <v>1</v>
      </c>
      <c r="O6" s="15">
        <f>IF(F6=F$17,1,0)</f>
        <v>1</v>
      </c>
      <c r="P6" s="15">
        <f>IF(G6=G$17,1,0)</f>
        <v>1</v>
      </c>
    </row>
    <row r="7" spans="1:16" ht="11.25">
      <c r="A7" s="1" t="s">
        <v>103</v>
      </c>
      <c r="B7" s="15">
        <v>3</v>
      </c>
      <c r="C7" s="15">
        <v>2</v>
      </c>
      <c r="D7" s="15">
        <v>3</v>
      </c>
      <c r="E7" s="15">
        <v>3</v>
      </c>
      <c r="F7" s="15">
        <v>1</v>
      </c>
      <c r="G7" s="15">
        <v>3</v>
      </c>
      <c r="H7" s="15">
        <f>SUM(K7:AD7)</f>
        <v>6</v>
      </c>
      <c r="I7" s="15">
        <f>COUNT(B7:G7)-H7</f>
        <v>0</v>
      </c>
      <c r="J7" s="21">
        <f>(H7-I7/2)/2</f>
        <v>3</v>
      </c>
      <c r="K7" s="15">
        <f>IF(B7=B$17,1,0)</f>
        <v>1</v>
      </c>
      <c r="L7" s="15">
        <f>IF(C7=C$17,1,0)</f>
        <v>1</v>
      </c>
      <c r="M7" s="15">
        <f>IF(D7=D$17,1,0)</f>
        <v>1</v>
      </c>
      <c r="N7" s="15">
        <f>IF(E7=E$17,1,0)</f>
        <v>1</v>
      </c>
      <c r="O7" s="15">
        <f>IF(F7=F$17,1,0)</f>
        <v>1</v>
      </c>
      <c r="P7" s="15">
        <f>IF(G7=G$17,1,0)</f>
        <v>1</v>
      </c>
    </row>
    <row r="8" spans="1:16" ht="11.25">
      <c r="A8" s="1" t="s">
        <v>104</v>
      </c>
      <c r="B8" s="15">
        <v>2</v>
      </c>
      <c r="C8" s="15">
        <v>2</v>
      </c>
      <c r="D8" s="15">
        <v>3</v>
      </c>
      <c r="E8" s="15">
        <v>1</v>
      </c>
      <c r="F8" s="15">
        <v>1</v>
      </c>
      <c r="G8" s="15">
        <v>3</v>
      </c>
      <c r="H8" s="15">
        <f>SUM(K8:AD8)</f>
        <v>4</v>
      </c>
      <c r="I8" s="15">
        <f>COUNT(B8:G8)-H8</f>
        <v>2</v>
      </c>
      <c r="J8" s="21">
        <f>(H8-I8/2)/2</f>
        <v>1.5</v>
      </c>
      <c r="K8" s="15">
        <f>IF(B8=B$17,1,0)</f>
        <v>0</v>
      </c>
      <c r="L8" s="22">
        <f>IF(C8=C$17,1,0)</f>
        <v>1</v>
      </c>
      <c r="M8" s="15">
        <f>IF(D8=D$17,1,0)</f>
        <v>1</v>
      </c>
      <c r="N8" s="22">
        <f>IF(E8=E$17,1,0)</f>
        <v>0</v>
      </c>
      <c r="O8" s="15">
        <f>IF(F8=F$17,1,0)</f>
        <v>1</v>
      </c>
      <c r="P8" s="15">
        <f>IF(G8=G$17,1,0)</f>
        <v>1</v>
      </c>
    </row>
    <row r="9" spans="1:16" ht="11.25">
      <c r="A9" s="1" t="s">
        <v>105</v>
      </c>
      <c r="B9" s="15">
        <v>3</v>
      </c>
      <c r="C9" s="15">
        <v>2</v>
      </c>
      <c r="D9" s="15">
        <v>3</v>
      </c>
      <c r="E9" s="15">
        <v>3</v>
      </c>
      <c r="F9" s="15">
        <v>1</v>
      </c>
      <c r="G9" s="15">
        <v>3</v>
      </c>
      <c r="H9" s="15">
        <f>SUM(K9:AD9)</f>
        <v>6</v>
      </c>
      <c r="I9" s="15">
        <f>COUNT(B9:G9)-H9</f>
        <v>0</v>
      </c>
      <c r="J9" s="21">
        <f>(H9-I9/2)/2</f>
        <v>3</v>
      </c>
      <c r="K9" s="15">
        <f>IF(B9=B$17,1,0)</f>
        <v>1</v>
      </c>
      <c r="L9" s="15">
        <f>IF(C9=C$17,1,0)</f>
        <v>1</v>
      </c>
      <c r="M9" s="15">
        <f>IF(D9=D$17,1,0)</f>
        <v>1</v>
      </c>
      <c r="N9" s="15">
        <f>IF(E9=E$17,1,0)</f>
        <v>1</v>
      </c>
      <c r="O9" s="15">
        <f>IF(F9=F$17,1,0)</f>
        <v>1</v>
      </c>
      <c r="P9" s="15">
        <f>IF(G9=G$17,1,0)</f>
        <v>1</v>
      </c>
    </row>
    <row r="10" spans="1:16" ht="11.25">
      <c r="A10" s="1" t="s">
        <v>106</v>
      </c>
      <c r="B10" s="15">
        <v>3</v>
      </c>
      <c r="C10" s="15">
        <v>2</v>
      </c>
      <c r="D10" s="15">
        <v>3</v>
      </c>
      <c r="E10" s="15">
        <v>3</v>
      </c>
      <c r="F10" s="15">
        <v>2</v>
      </c>
      <c r="G10" s="15">
        <v>3</v>
      </c>
      <c r="H10" s="15">
        <f>SUM(K10:AD10)</f>
        <v>5</v>
      </c>
      <c r="I10" s="15">
        <f>COUNT(B10:G10)-H10</f>
        <v>1</v>
      </c>
      <c r="J10" s="21">
        <f>(H10-I10/2)/2</f>
        <v>2.25</v>
      </c>
      <c r="K10" s="15">
        <f>IF(B10=B$17,1,0)</f>
        <v>1</v>
      </c>
      <c r="L10" s="15">
        <f>IF(C10=C$17,1,0)</f>
        <v>1</v>
      </c>
      <c r="M10" s="15">
        <f>IF(D10=D$17,1,0)</f>
        <v>1</v>
      </c>
      <c r="N10" s="15">
        <f>IF(E10=E$17,1,0)</f>
        <v>1</v>
      </c>
      <c r="O10" s="15">
        <f>IF(F10=F$17,1,0)</f>
        <v>0</v>
      </c>
      <c r="P10" s="15">
        <f>IF(G10=G$17,1,0)</f>
        <v>1</v>
      </c>
    </row>
    <row r="11" spans="1:16" ht="11.25">
      <c r="A11" s="1" t="s">
        <v>107</v>
      </c>
      <c r="B11" s="15">
        <v>3</v>
      </c>
      <c r="C11" s="15">
        <v>2</v>
      </c>
      <c r="D11" s="15">
        <v>3</v>
      </c>
      <c r="E11" s="15">
        <v>3</v>
      </c>
      <c r="F11" s="15">
        <v>1</v>
      </c>
      <c r="G11" s="15">
        <v>3</v>
      </c>
      <c r="H11" s="15">
        <f>SUM(K11:AD11)</f>
        <v>6</v>
      </c>
      <c r="I11" s="15">
        <f>COUNT(B11:G11)-H11</f>
        <v>0</v>
      </c>
      <c r="J11" s="21">
        <f>(H11-I11/2)/2</f>
        <v>3</v>
      </c>
      <c r="K11" s="15">
        <f>IF(B11=B$17,1,0)</f>
        <v>1</v>
      </c>
      <c r="L11" s="15">
        <f>IF(C11=C$17,1,0)</f>
        <v>1</v>
      </c>
      <c r="M11" s="15">
        <f>IF(D11=D$17,1,0)</f>
        <v>1</v>
      </c>
      <c r="N11" s="15">
        <f>IF(E11=E$17,1,0)</f>
        <v>1</v>
      </c>
      <c r="O11" s="15">
        <f>IF(F11=F$17,1,0)</f>
        <v>1</v>
      </c>
      <c r="P11" s="15">
        <f>IF(G11=G$17,1,0)</f>
        <v>1</v>
      </c>
    </row>
    <row r="12" spans="1:16" ht="11.25">
      <c r="A12" s="1" t="s">
        <v>108</v>
      </c>
      <c r="B12" s="15">
        <v>3</v>
      </c>
      <c r="C12" s="15">
        <v>2</v>
      </c>
      <c r="D12" s="15">
        <v>3</v>
      </c>
      <c r="E12" s="15">
        <v>3</v>
      </c>
      <c r="F12" s="15">
        <v>1</v>
      </c>
      <c r="G12" s="15">
        <v>3</v>
      </c>
      <c r="H12" s="15">
        <f>SUM(K12:AD12)</f>
        <v>6</v>
      </c>
      <c r="I12" s="15">
        <f>COUNT(B12:G12)-H12</f>
        <v>0</v>
      </c>
      <c r="J12" s="21">
        <f>(H12-I12/2)/2</f>
        <v>3</v>
      </c>
      <c r="K12" s="15">
        <f>IF(B12=B$17,1,0)</f>
        <v>1</v>
      </c>
      <c r="L12" s="15">
        <f>IF(C12=C$17,1,0)</f>
        <v>1</v>
      </c>
      <c r="M12" s="15">
        <f>IF(D12=D$17,1,0)</f>
        <v>1</v>
      </c>
      <c r="N12" s="15">
        <f>IF(E12=E$17,1,0)</f>
        <v>1</v>
      </c>
      <c r="O12" s="15">
        <f>IF(F12=F$17,1,0)</f>
        <v>1</v>
      </c>
      <c r="P12" s="15">
        <f>IF(G12=G$17,1,0)</f>
        <v>1</v>
      </c>
    </row>
    <row r="13" spans="1:16" ht="11.25">
      <c r="A13" s="1" t="s">
        <v>109</v>
      </c>
      <c r="B13" s="15">
        <v>1</v>
      </c>
      <c r="C13" s="15">
        <v>1</v>
      </c>
      <c r="D13" s="15">
        <v>3</v>
      </c>
      <c r="E13" s="15">
        <v>3</v>
      </c>
      <c r="F13" s="15">
        <v>1</v>
      </c>
      <c r="G13" s="15">
        <v>3</v>
      </c>
      <c r="H13" s="15">
        <f>SUM(K13:AD13)</f>
        <v>4</v>
      </c>
      <c r="I13" s="15">
        <f>COUNT(B13:G13)-H13</f>
        <v>2</v>
      </c>
      <c r="J13" s="21">
        <f>(H13-I13/2)/2</f>
        <v>1.5</v>
      </c>
      <c r="K13" s="15">
        <f>IF(B13=B$17,1,0)</f>
        <v>0</v>
      </c>
      <c r="L13" s="15">
        <f>IF(C13=C$17,1,0)</f>
        <v>0</v>
      </c>
      <c r="M13" s="15">
        <f>IF(D13=D$17,1,0)</f>
        <v>1</v>
      </c>
      <c r="N13" s="15">
        <f>IF(E13=E$17,1,0)</f>
        <v>1</v>
      </c>
      <c r="O13" s="15">
        <f>IF(F13=F$17,1,0)</f>
        <v>1</v>
      </c>
      <c r="P13" s="15">
        <f>IF(G13=G$17,1,0)</f>
        <v>1</v>
      </c>
    </row>
    <row r="14" spans="1:16" ht="11.25">
      <c r="A14" s="1" t="s">
        <v>110</v>
      </c>
      <c r="B14" s="15">
        <v>3</v>
      </c>
      <c r="C14" s="15">
        <v>2</v>
      </c>
      <c r="D14" s="15">
        <v>2</v>
      </c>
      <c r="E14" s="15">
        <v>1</v>
      </c>
      <c r="F14" s="15">
        <v>1</v>
      </c>
      <c r="G14" s="15">
        <v>3</v>
      </c>
      <c r="H14" s="15">
        <f>SUM(K14:AD14)</f>
        <v>4</v>
      </c>
      <c r="I14" s="15">
        <f>COUNT(B14:G14)-H14</f>
        <v>2</v>
      </c>
      <c r="J14" s="21">
        <f>(H14-I14/2)/2</f>
        <v>1.5</v>
      </c>
      <c r="K14" s="15">
        <f>IF(B14=B$17,1,0)</f>
        <v>1</v>
      </c>
      <c r="L14" s="15">
        <f>IF(C14=C$17,1,0)</f>
        <v>1</v>
      </c>
      <c r="M14" s="15">
        <f>IF(D14=D$17,1,0)</f>
        <v>0</v>
      </c>
      <c r="N14" s="15">
        <f>IF(E14=E$17,1,0)</f>
        <v>0</v>
      </c>
      <c r="O14" s="15">
        <f>IF(F14=F$17,1,0)</f>
        <v>1</v>
      </c>
      <c r="P14" s="15">
        <f>IF(G14=G$17,1,0)</f>
        <v>1</v>
      </c>
    </row>
    <row r="15" spans="1:16" ht="11.25">
      <c r="A15" s="1" t="s">
        <v>111</v>
      </c>
      <c r="B15" s="15">
        <v>3</v>
      </c>
      <c r="C15" s="15">
        <v>2</v>
      </c>
      <c r="D15" s="15">
        <v>3</v>
      </c>
      <c r="E15" s="15">
        <v>3</v>
      </c>
      <c r="F15" s="15">
        <v>1</v>
      </c>
      <c r="G15" s="15">
        <v>3</v>
      </c>
      <c r="H15" s="15">
        <f>SUM(K15:AD15)</f>
        <v>6</v>
      </c>
      <c r="I15" s="15">
        <f>COUNT(B15:G15)-H15</f>
        <v>0</v>
      </c>
      <c r="J15" s="21">
        <f>(H15-I15/2)/2</f>
        <v>3</v>
      </c>
      <c r="K15" s="15">
        <f>IF(B15=B$17,1,0)</f>
        <v>1</v>
      </c>
      <c r="L15" s="15">
        <f>IF(C15=C$17,1,0)</f>
        <v>1</v>
      </c>
      <c r="M15" s="15">
        <f>IF(D15=D$17,1,0)</f>
        <v>1</v>
      </c>
      <c r="N15" s="15">
        <f>IF(E15=E$17,1,0)</f>
        <v>1</v>
      </c>
      <c r="O15" s="15">
        <f>IF(F15=F$17,1,0)</f>
        <v>1</v>
      </c>
      <c r="P15" s="15">
        <f>IF(G15=G$17,1,0)</f>
        <v>1</v>
      </c>
    </row>
    <row r="17" spans="1:7" ht="11.25">
      <c r="A17" s="1" t="s">
        <v>86</v>
      </c>
      <c r="B17" s="15">
        <v>3</v>
      </c>
      <c r="C17" s="15">
        <v>2</v>
      </c>
      <c r="D17" s="15">
        <v>3</v>
      </c>
      <c r="E17" s="15">
        <v>3</v>
      </c>
      <c r="F17" s="15">
        <v>1</v>
      </c>
      <c r="G17" s="15">
        <v>3</v>
      </c>
    </row>
    <row r="19" spans="1:7" ht="11.25">
      <c r="A19" s="1" t="s">
        <v>88</v>
      </c>
      <c r="B19" s="15">
        <f>MODE(B2:B15)</f>
        <v>3</v>
      </c>
      <c r="C19" s="15">
        <f>MODE(C2:C15)</f>
        <v>2</v>
      </c>
      <c r="D19" s="15">
        <f>MODE(D2:D15)</f>
        <v>3</v>
      </c>
      <c r="E19" s="15">
        <f>MODE(E2:E15)</f>
        <v>3</v>
      </c>
      <c r="F19" s="15">
        <f>MODE(F2:F15)</f>
        <v>1</v>
      </c>
      <c r="G19" s="15">
        <f>MODE(G2:G15)</f>
        <v>3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Diniz</dc:creator>
  <cp:keywords/>
  <dc:description/>
  <cp:lastModifiedBy>Maria Diniz</cp:lastModifiedBy>
  <dcterms:created xsi:type="dcterms:W3CDTF">2009-10-07T09:50:45Z</dcterms:created>
  <dcterms:modified xsi:type="dcterms:W3CDTF">2009-12-24T06:50:34Z</dcterms:modified>
  <cp:category/>
  <cp:version/>
  <cp:contentType/>
  <cp:contentStatus/>
  <cp:revision>42</cp:revision>
</cp:coreProperties>
</file>